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peraandre\Documents\PowerQueryProva\"/>
    </mc:Choice>
  </mc:AlternateContent>
  <bookViews>
    <workbookView xWindow="0" yWindow="0" windowWidth="28800" windowHeight="12300" tabRatio="763"/>
  </bookViews>
  <sheets>
    <sheet name="report" sheetId="1" r:id="rId1"/>
    <sheet name="pvt" sheetId="5" r:id="rId2"/>
    <sheet name="mensilizzazione" sheetId="2" r:id="rId3"/>
    <sheet name="obiettivi" sheetId="3" r:id="rId4"/>
    <sheet name="veduto" sheetId="4" r:id="rId5"/>
    <sheet name="pvt_struttura" sheetId="7" r:id="rId6"/>
    <sheet name="obiettivi_raggrupp" sheetId="6" r:id="rId7"/>
    <sheet name="obiettivo_tot" sheetId="8" r:id="rId8"/>
    <sheet name="gr_pivot" sheetId="11" r:id="rId9"/>
    <sheet name="obiettivo_mens" sheetId="9" r:id="rId10"/>
  </sheets>
  <definedNames>
    <definedName name="_xlcn.WorksheetConnection_report.xlsxmrg_obiettivo1" hidden="1">mrg_obiettivo[]</definedName>
    <definedName name="_xlcn.WorksheetConnection_Report.xlsxtbl_obiettivi_raggrupp1" hidden="1">tbl_obiettivi_raggrupp[]</definedName>
    <definedName name="_xlcn.WorksheetConnection_Report.xlsxtbl_venduto1" hidden="1">tbl_venduto[]</definedName>
    <definedName name="DatiEsterni_1" localSheetId="2" hidden="1">mensilizzazione!$A$1:$C$13</definedName>
    <definedName name="DatiEsterni_1" localSheetId="3" hidden="1">obiettivi!$A$1:$D$29</definedName>
    <definedName name="DatiEsterni_1" localSheetId="6" hidden="1">obiettivi_raggrupp!$A$1:$B$8</definedName>
    <definedName name="DatiEsterni_1" localSheetId="9" hidden="1">obiettivo_mens!$A$1:$B$13</definedName>
    <definedName name="DatiEsterni_1" localSheetId="7" hidden="1">obiettivo_tot!$A$1:$B$2</definedName>
    <definedName name="DatiEsterni_1" localSheetId="4" hidden="1">veduto!$A$1:$G$85</definedName>
  </definedNames>
  <calcPr calcId="162913"/>
  <pivotCaches>
    <pivotCache cacheId="86" r:id="rId11"/>
    <pivotCache cacheId="109" r:id="rId12"/>
    <pivotCache cacheId="119" r:id="rId1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venduto" name="tbl_venduto" connection="WorksheetConnection_Report.xlsx!tbl_venduto"/>
          <x15:modelTable id="tbl_obiettivi_raggrupp" name="tbl_obiettivi_raggrupp" connection="WorksheetConnection_Report.xlsx!tbl_obiettivi_raggrupp"/>
          <x15:modelTable id="mrg_obiettivo" name="mrg_obiettivo" connection="WorksheetConnection_report.xlsx!mrg_obiettivo"/>
        </x15:modelTables>
        <x15:modelRelationships>
          <x15:modelRelationship fromTable="tbl_venduto" fromColumn="Punto vendita" toTable="tbl_obiettivi_raggrupp" toColumn="Punto vendita"/>
          <x15:modelRelationship fromTable="tbl_venduto" fromColumn="Mese" toTable="mrg_obiettivo" toColumn="Mese"/>
        </x15:modelRelationships>
      </x15:dataModel>
    </ext>
  </extLst>
</workbook>
</file>

<file path=xl/calcChain.xml><?xml version="1.0" encoding="utf-8"?>
<calcChain xmlns="http://schemas.openxmlformats.org/spreadsheetml/2006/main">
  <c r="B5" i="1" l="1" a="1"/>
  <c r="B5" i="1" s="1"/>
  <c r="C5" i="1" a="1"/>
  <c r="C5" i="1" s="1"/>
  <c r="D5" i="1" a="1"/>
  <c r="D5" i="1" s="1"/>
  <c r="B6" i="1" a="1"/>
  <c r="B6" i="1" s="1"/>
  <c r="C6" i="1" a="1"/>
  <c r="C6" i="1" s="1"/>
  <c r="D6" i="1" a="1"/>
  <c r="D6" i="1" s="1"/>
  <c r="B7" i="1" a="1"/>
  <c r="B7" i="1" s="1"/>
  <c r="C7" i="1" a="1"/>
  <c r="C7" i="1" s="1"/>
  <c r="D7" i="1" a="1"/>
  <c r="D7" i="1" s="1"/>
  <c r="B8" i="1" a="1"/>
  <c r="B8" i="1" s="1"/>
  <c r="C8" i="1" a="1"/>
  <c r="C8" i="1" s="1"/>
  <c r="D8" i="1" a="1"/>
  <c r="D8" i="1" s="1"/>
  <c r="B9" i="1" a="1"/>
  <c r="B9" i="1" s="1"/>
  <c r="C9" i="1" a="1"/>
  <c r="C9" i="1" s="1"/>
  <c r="D9" i="1" a="1"/>
  <c r="D9" i="1" s="1"/>
  <c r="B10" i="1" a="1"/>
  <c r="B10" i="1" s="1"/>
  <c r="C10" i="1" a="1"/>
  <c r="C10" i="1" s="1"/>
  <c r="D10" i="1" a="1"/>
  <c r="D10" i="1" s="1"/>
  <c r="C4" i="1" a="1"/>
  <c r="C4" i="1" s="1"/>
  <c r="D4" i="1" a="1"/>
  <c r="D4" i="1" s="1"/>
  <c r="B4" i="1" a="1"/>
  <c r="B4" i="1" s="1"/>
  <c r="G4" i="1" l="1" a="1"/>
  <c r="G4" i="1" s="1"/>
  <c r="E7" i="1" l="1"/>
  <c r="F5" i="1" a="1"/>
  <c r="F5" i="1" s="1"/>
  <c r="H5" i="1" s="1"/>
  <c r="F6" i="1" a="1"/>
  <c r="F6" i="1" s="1"/>
  <c r="H6" i="1" s="1"/>
  <c r="F7" i="1" a="1"/>
  <c r="F7" i="1" s="1"/>
  <c r="H7" i="1" s="1"/>
  <c r="F8" i="1" a="1"/>
  <c r="F8" i="1" s="1"/>
  <c r="H8" i="1" s="1"/>
  <c r="F9" i="1" a="1"/>
  <c r="F9" i="1" s="1"/>
  <c r="H9" i="1" s="1"/>
  <c r="F10" i="1" a="1"/>
  <c r="F10" i="1" s="1"/>
  <c r="H10" i="1" s="1"/>
  <c r="F4" i="1" a="1"/>
  <c r="F4" i="1" s="1"/>
  <c r="H4" i="1" s="1"/>
  <c r="I7" i="1" l="1"/>
  <c r="H11" i="1"/>
  <c r="E9" i="1"/>
  <c r="I9" i="1" s="1"/>
  <c r="E10" i="1"/>
  <c r="I10" i="1" s="1"/>
  <c r="E5" i="1"/>
  <c r="I5" i="1" s="1"/>
  <c r="D11" i="1"/>
  <c r="C11" i="1"/>
  <c r="E8" i="1"/>
  <c r="I8" i="1" s="1"/>
  <c r="E6" i="1"/>
  <c r="I6" i="1" s="1"/>
  <c r="B11" i="1"/>
  <c r="F11" i="1"/>
  <c r="E4" i="1"/>
  <c r="I4" i="1" s="1"/>
  <c r="E11" i="1" l="1"/>
  <c r="I11" i="1" s="1"/>
</calcChain>
</file>

<file path=xl/connections.xml><?xml version="1.0" encoding="utf-8"?>
<connections xmlns="http://schemas.openxmlformats.org/spreadsheetml/2006/main">
  <connection id="1" keepAlive="1" name="Query - mrg_obiettivo" description="Connessione alla query 'mrg_obiettivo' nella cartella di lavoro." type="5" refreshedVersion="6" background="1" saveData="1">
    <dbPr connection="Provider=Microsoft.Mashup.OleDb.1;Data Source=$Workbook$;Location=mrg_obiettivo;Extended Properties=&quot;&quot;" command="SELECT * FROM [mrg_obiettivo]"/>
  </connection>
  <connection id="2" keepAlive="1" name="Query - tbl_mensilizzazione" description="Connessione alla query 'tbl_mensilizzazione' nella cartella di lavoro." type="5" refreshedVersion="6" background="1" saveData="1">
    <dbPr connection="Provider=Microsoft.Mashup.OleDb.1;Data Source=$Workbook$;Location=tbl_mensilizzazione;Extended Properties=&quot;&quot;" command="SELECT * FROM [tbl_mensilizzazione]"/>
  </connection>
  <connection id="3" keepAlive="1" name="Query - tbl_obiettivi" description="Connessione alla query 'tbl_obiettivi' nella cartella di lavoro." type="5" refreshedVersion="6" background="1" saveData="1">
    <dbPr connection="Provider=Microsoft.Mashup.OleDb.1;Data Source=$Workbook$;Location=tbl_obiettivi;Extended Properties=&quot;&quot;" command="SELECT * FROM [tbl_obiettivi]"/>
  </connection>
  <connection id="4" keepAlive="1" name="Query - tbl_obiettivi_raggrupp" description="Connessione alla query 'tbl_obiettivi_raggrupp' nella cartella di lavoro." type="5" refreshedVersion="6" background="1" saveData="1">
    <dbPr connection="Provider=Microsoft.Mashup.OleDb.1;Data Source=$Workbook$;Location=tbl_obiettivi_raggrupp;Extended Properties=&quot;&quot;" command="SELECT * FROM [tbl_obiettivi_raggrupp]"/>
  </connection>
  <connection id="5" keepAlive="1" name="Query - tbl_obiettivi_tot" description="Connessione alla query 'tbl_obiettivi_tot' nella cartella di lavoro." type="5" refreshedVersion="6" background="1" saveData="1">
    <dbPr connection="Provider=Microsoft.Mashup.OleDb.1;Data Source=$Workbook$;Location=tbl_obiettivi_tot;Extended Properties=&quot;&quot;" command="SELECT * FROM [tbl_obiettivi_tot]"/>
  </connection>
  <connection id="6" keepAlive="1" name="Query - tbl_venduto" description="Connessione alla query 'tbl_venduto' nella cartella di lavoro." type="5" refreshedVersion="6" background="1" saveData="1">
    <dbPr connection="Provider=Microsoft.Mashup.OleDb.1;Data Source=$Workbook$;Location=tbl_venduto;Extended Properties=&quot;&quot;" command="SELECT * FROM [tbl_venduto]"/>
  </connection>
  <connection id="7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name="WorksheetConnection_report.xlsx!mrg_obiettivo" type="102" refreshedVersion="6" minRefreshableVersion="5">
    <extLst>
      <ext xmlns:x15="http://schemas.microsoft.com/office/spreadsheetml/2010/11/main" uri="{DE250136-89BD-433C-8126-D09CA5730AF9}">
        <x15:connection id="mrg_obiettivo">
          <x15:rangePr sourceName="_xlcn.WorksheetConnection_report.xlsxmrg_obiettivo1"/>
        </x15:connection>
      </ext>
    </extLst>
  </connection>
  <connection id="9" name="WorksheetConnection_Report.xlsx!tbl_obiettivi_raggrupp" type="102" refreshedVersion="6" minRefreshableVersion="5">
    <extLst>
      <ext xmlns:x15="http://schemas.microsoft.com/office/spreadsheetml/2010/11/main" uri="{DE250136-89BD-433C-8126-D09CA5730AF9}">
        <x15:connection id="tbl_obiettivi_raggrupp">
          <x15:rangePr sourceName="_xlcn.WorksheetConnection_Report.xlsxtbl_obiettivi_raggrupp1"/>
        </x15:connection>
      </ext>
    </extLst>
  </connection>
  <connection id="10" name="WorksheetConnection_Report.xlsx!tbl_venduto" type="102" refreshedVersion="6" minRefreshableVersion="5">
    <extLst>
      <ext xmlns:x15="http://schemas.microsoft.com/office/spreadsheetml/2010/11/main" uri="{DE250136-89BD-433C-8126-D09CA5730AF9}">
        <x15:connection id="tbl_venduto">
          <x15:rangePr sourceName="_xlcn.WorksheetConnection_Report.xlsxtbl_venduto1"/>
        </x15:connection>
      </ext>
    </extLst>
  </connection>
</connections>
</file>

<file path=xl/sharedStrings.xml><?xml version="1.0" encoding="utf-8"?>
<sst xmlns="http://schemas.openxmlformats.org/spreadsheetml/2006/main" count="444" uniqueCount="42">
  <si>
    <t>Mese</t>
  </si>
  <si>
    <t>Percentuale_attesa</t>
  </si>
  <si>
    <t>Punto vendita</t>
  </si>
  <si>
    <t>Camicie</t>
  </si>
  <si>
    <t>Uomo</t>
  </si>
  <si>
    <t>Donna</t>
  </si>
  <si>
    <t>Cravatte</t>
  </si>
  <si>
    <t>Accessori</t>
  </si>
  <si>
    <t>Bari</t>
  </si>
  <si>
    <t>Bologna</t>
  </si>
  <si>
    <t>Milano nord</t>
  </si>
  <si>
    <t>Milano sud</t>
  </si>
  <si>
    <t>Padova</t>
  </si>
  <si>
    <t>Palermo</t>
  </si>
  <si>
    <t>Roma</t>
  </si>
  <si>
    <t>Tipo prodotto</t>
  </si>
  <si>
    <t>Linea</t>
  </si>
  <si>
    <t>Fatturato</t>
  </si>
  <si>
    <t>Promozione</t>
  </si>
  <si>
    <t>Tipo Prodotto</t>
  </si>
  <si>
    <t>Anno</t>
  </si>
  <si>
    <t>Importo</t>
  </si>
  <si>
    <t>Nuova collezione</t>
  </si>
  <si>
    <t>Totale</t>
  </si>
  <si>
    <t>Report vendite 2021</t>
  </si>
  <si>
    <t>Mese:</t>
  </si>
  <si>
    <t>Obiettivo
periodo</t>
  </si>
  <si>
    <t>Obiettivo
anno</t>
  </si>
  <si>
    <t>% periodo</t>
  </si>
  <si>
    <t>Somma di Importo</t>
  </si>
  <si>
    <t>Etichette di riga</t>
  </si>
  <si>
    <t>Totale complessivo</t>
  </si>
  <si>
    <t>Etichette di colonna</t>
  </si>
  <si>
    <t>Obiettivo</t>
  </si>
  <si>
    <t>Fatturato actual</t>
  </si>
  <si>
    <t>Obiettivo totale anno</t>
  </si>
  <si>
    <t>Tot</t>
  </si>
  <si>
    <t>obiettivo_totale</t>
  </si>
  <si>
    <t>tot</t>
  </si>
  <si>
    <t>obiettivo_mensilizzato</t>
  </si>
  <si>
    <t>Link</t>
  </si>
  <si>
    <t>Obiettivo mensilizzato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</si>
</sst>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0" borderId="0" xfId="0" applyBorder="1"/>
    <xf numFmtId="10" fontId="6" fillId="0" borderId="2" xfId="1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4" fillId="0" borderId="0" xfId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left" vertical="top"/>
    </xf>
  </cellXfs>
  <cellStyles count="2">
    <cellStyle name="Normale" xfId="0" builtinId="0"/>
    <cellStyle name="Percentuale" xfId="1" builtinId="5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[report.xlsx]pvt!Tabella pivot4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Andamento</a:t>
            </a:r>
            <a:r>
              <a:rPr lang="en-US" sz="1600" b="1" baseline="0"/>
              <a:t> fatturato per tipo prodotto</a:t>
            </a:r>
          </a:p>
          <a:p>
            <a:pPr>
              <a:defRPr/>
            </a:pPr>
            <a:r>
              <a:rPr lang="en-US" baseline="0"/>
              <a:t>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pvt!$B$3:$B$4</c:f>
              <c:strCache>
                <c:ptCount val="1"/>
                <c:pt idx="0">
                  <c:v>Camicie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pvt!$A$5:$A$8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pvt!$B$5:$B$8</c:f>
              <c:numCache>
                <c:formatCode>General</c:formatCode>
                <c:ptCount val="3"/>
                <c:pt idx="0">
                  <c:v>3288.6500000000005</c:v>
                </c:pt>
                <c:pt idx="1">
                  <c:v>4449.6399999999994</c:v>
                </c:pt>
                <c:pt idx="2">
                  <c:v>4561.8300000000008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E-41BE-90CC-BDEC132310D0}"/>
            </c:ext>
          </c:extLst>
        </c:ser>
        <c:ser>
          <c:idx val="1"/>
          <c:order val="1"/>
          <c:tx>
            <c:strRef>
              <c:f>pvt!$C$3:$C$4</c:f>
              <c:strCache>
                <c:ptCount val="1"/>
                <c:pt idx="0">
                  <c:v>Cravatte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pvt!$A$5:$A$8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pvt!$C$5:$C$8</c:f>
              <c:numCache>
                <c:formatCode>General</c:formatCode>
                <c:ptCount val="3"/>
                <c:pt idx="0">
                  <c:v>481.72000000000008</c:v>
                </c:pt>
                <c:pt idx="1">
                  <c:v>771.52</c:v>
                </c:pt>
                <c:pt idx="2">
                  <c:v>643.79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E-41BE-90CC-BDEC132310D0}"/>
            </c:ext>
          </c:extLst>
        </c:ser>
        <c:ser>
          <c:idx val="2"/>
          <c:order val="2"/>
          <c:tx>
            <c:strRef>
              <c:f>pvt!$D$3:$D$4</c:f>
              <c:strCache>
                <c:ptCount val="1"/>
                <c:pt idx="0">
                  <c:v>Accessori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pvt!$A$5:$A$8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pvt!$D$5:$D$8</c:f>
              <c:numCache>
                <c:formatCode>General</c:formatCode>
                <c:ptCount val="3"/>
                <c:pt idx="0">
                  <c:v>207.82999999999998</c:v>
                </c:pt>
                <c:pt idx="1">
                  <c:v>297.63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E-41BE-90CC-BDEC1323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91593032"/>
        <c:axId val="1091591720"/>
      </c:barChart>
      <c:catAx>
        <c:axId val="109159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91720"/>
        <c:crossesAt val="0"/>
        <c:auto val="1"/>
        <c:lblAlgn val="ctr"/>
        <c:lblOffset val="100"/>
        <c:noMultiLvlLbl val="0"/>
      </c:catAx>
      <c:valAx>
        <c:axId val="10915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9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[report.xlsx]gr_pivot!Tabella pivot4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Andamento fatturato verso obiettivo stagionalizzato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gr_pivot!$B$3</c:f>
              <c:strCache>
                <c:ptCount val="1"/>
                <c:pt idx="0">
                  <c:v>Fatturato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gr_pivot!$A$4:$A$16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gr_pivot!$B$4:$B$16</c:f>
              <c:numCache>
                <c:formatCode>#,##0\ "€"</c:formatCode>
                <c:ptCount val="12"/>
                <c:pt idx="0">
                  <c:v>3978.2</c:v>
                </c:pt>
                <c:pt idx="1">
                  <c:v>5518.79</c:v>
                </c:pt>
                <c:pt idx="2">
                  <c:v>5513.62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C-4D38-88ED-CFA6CD7B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954602848"/>
        <c:axId val="954596288"/>
      </c:barChart>
      <c:lineChart>
        <c:grouping val="standard"/>
        <c:varyColors val="0"/>
        <c:ser>
          <c:idx val="1"/>
          <c:order val="1"/>
          <c:tx>
            <c:strRef>
              <c:f>gr_pivot!$C$3</c:f>
              <c:strCache>
                <c:ptCount val="1"/>
                <c:pt idx="0">
                  <c:v>Obiettivo mensilizzato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gr_pivot!$A$4:$A$16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gr_pivot!$C$4:$C$16</c:f>
              <c:numCache>
                <c:formatCode>#,##0\ "€"</c:formatCode>
                <c:ptCount val="12"/>
                <c:pt idx="0">
                  <c:v>4604.16</c:v>
                </c:pt>
                <c:pt idx="1">
                  <c:v>4604.16</c:v>
                </c:pt>
                <c:pt idx="2">
                  <c:v>4604.16</c:v>
                </c:pt>
                <c:pt idx="3">
                  <c:v>4604.16</c:v>
                </c:pt>
                <c:pt idx="4">
                  <c:v>4604.16</c:v>
                </c:pt>
                <c:pt idx="5">
                  <c:v>4604.16</c:v>
                </c:pt>
                <c:pt idx="6">
                  <c:v>4604.16</c:v>
                </c:pt>
                <c:pt idx="7">
                  <c:v>3453.12</c:v>
                </c:pt>
                <c:pt idx="8">
                  <c:v>4604.16</c:v>
                </c:pt>
                <c:pt idx="9">
                  <c:v>4604.16</c:v>
                </c:pt>
                <c:pt idx="10">
                  <c:v>4604.16</c:v>
                </c:pt>
                <c:pt idx="11">
                  <c:v>8057.2800000000007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C-4D38-88ED-CFA6CD7B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02848"/>
        <c:axId val="954596288"/>
      </c:lineChart>
      <c:catAx>
        <c:axId val="9546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596288"/>
        <c:crossesAt val="0"/>
        <c:auto val="1"/>
        <c:lblAlgn val="ctr"/>
        <c:lblOffset val="100"/>
        <c:noMultiLvlLbl val="0"/>
      </c:catAx>
      <c:valAx>
        <c:axId val="95459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60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814387</xdr:colOff>
      <xdr:row>8</xdr:row>
      <xdr:rowOff>161925</xdr:rowOff>
    </xdr:from>
    <xdr:to>
      <xdr:col>7</xdr:col>
      <xdr:colOff>409575</xdr:colOff>
      <xdr:row>29</xdr:row>
      <xdr:rowOff>9525</xdr:rowOff>
    </xdr:to>
    <xdr:graphicFrame macro="">
      <xdr:nvGraphicFramePr>
        <xdr:cNvPr id="2" name="grf_vendu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566736</xdr:colOff>
      <xdr:row>5</xdr:row>
      <xdr:rowOff>76200</xdr:rowOff>
    </xdr:from>
    <xdr:to>
      <xdr:col>13</xdr:col>
      <xdr:colOff>333375</xdr:colOff>
      <xdr:row>28</xdr:row>
      <xdr:rowOff>114300</xdr:rowOff>
    </xdr:to>
    <xdr:graphicFrame macro="">
      <xdr:nvGraphicFramePr>
        <xdr:cNvPr id="2" name="gr_pivot_fattVsO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pera Andrea" refreshedDate="44251.492004398147" createdVersion="6" refreshedVersion="6" minRefreshableVersion="3" recordCount="84">
  <cacheSource type="worksheet">
    <worksheetSource name="tbl_venduto"/>
  </cacheSource>
  <cacheFields count="7">
    <cacheField name="Punto vendita" numFmtId="0">
      <sharedItems/>
    </cacheField>
    <cacheField name="Promozione" numFmtId="0">
      <sharedItems/>
    </cacheField>
    <cacheField name="Tipo Prodotto" numFmtId="0">
      <sharedItems count="3">
        <s v="Accessori"/>
        <s v="Camicie"/>
        <s v="Cravatte"/>
      </sharedItems>
    </cacheField>
    <cacheField name="Linea" numFmtId="0">
      <sharedItems containsBlank="1"/>
    </cacheField>
    <cacheField name="Anno" numFmtId="0">
      <sharedItems containsSemiMixedTypes="0" containsString="0" containsNumber="1" containsInteger="1" minValue="2021" maxValue="2021"/>
    </cacheField>
    <cacheField name="Mese" numFmtId="0">
      <sharedItems containsSemiMixedTypes="0" containsString="0" containsNumber="1" containsInteger="1" minValue="1" maxValue="3" count="3">
        <n v="1"/>
        <n v="2"/>
        <n v="3"/>
      </sharedItems>
    </cacheField>
    <cacheField name="Importo" numFmtId="0">
      <sharedItems containsSemiMixedTypes="0" containsString="0" containsNumber="1" minValue="17.239999999999998" maxValue="517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pera Andrea" refreshedDate="44251.620446064815" backgroundQuery="1" createdVersion="6" refreshedVersion="6" minRefreshableVersion="3" recordCount="0" supportSubquery="1" supportAdvancedDrill="1">
  <cacheSource type="external" connectionId="7"/>
  <cacheFields count="3">
    <cacheField name="[Measures].[Somma di Importo]" caption="Somma di Importo" numFmtId="0" hierarchy="15" level="32767"/>
    <cacheField name="[Measures].[Somma di Obiettivo]" caption="Somma di Obiettivo" numFmtId="0" hierarchy="16" level="32767"/>
    <cacheField name="[tbl_obiettivi_raggrupp].[Punto vendita].[Punto vendita]" caption="Punto vendita" numFmtId="0" hierarchy="2" level="1">
      <sharedItems count="7">
        <s v="Bari"/>
        <s v="Bologna"/>
        <s v="Milano nord"/>
        <s v="Milano sud"/>
        <s v="Padova"/>
        <s v="Palermo"/>
        <s v="Roma"/>
      </sharedItems>
    </cacheField>
  </cacheFields>
  <cacheHierarchies count="18">
    <cacheHierarchy uniqueName="[mrg_obiettivo].[Mese]" caption="Mese" attribute="1" defaultMemberUniqueName="[mrg_obiettivo].[Mese].[All]" allUniqueName="[mrg_obiettivo].[Mese].[All]" dimensionUniqueName="[mrg_obiettivo]" displayFolder="" count="0" memberValueDatatype="20" unbalanced="0"/>
    <cacheHierarchy uniqueName="[mrg_obiettivo].[obiettivo_mensilizzato]" caption="obiettivo_mensilizzato" attribute="1" defaultMemberUniqueName="[mrg_obiettivo].[obiettivo_mensilizzato].[All]" allUniqueName="[mrg_obiettivo].[obiettivo_mensilizzato].[All]" dimensionUniqueName="[mrg_obiettivo]" displayFolder="" count="0" memberValueDatatype="5" unbalanced="0"/>
    <cacheHierarchy uniqueName="[tbl_obiettivi_raggrupp].[Punto vendita]" caption="Punto vendita" attribute="1" defaultMemberUniqueName="[tbl_obiettivi_raggrupp].[Punto vendita].[All]" allUniqueName="[tbl_obiettivi_raggrupp].[Punto vendita].[All]" dimensionUniqueName="[tbl_obiettivi_raggrupp]" displayFolder="" count="2" memberValueDatatype="130" unbalanced="0">
      <fieldsUsage count="2">
        <fieldUsage x="-1"/>
        <fieldUsage x="2"/>
      </fieldsUsage>
    </cacheHierarchy>
    <cacheHierarchy uniqueName="[tbl_obiettivi_raggrupp].[Obiettivo]" caption="Obiettivo" attribute="1" defaultMemberUniqueName="[tbl_obiettivi_raggrupp].[Obiettivo].[All]" allUniqueName="[tbl_obiettivi_raggrupp].[Obiettivo].[All]" dimensionUniqueName="[tbl_obiettivi_raggrupp]" displayFolder="" count="0" memberValueDatatype="20" unbalanced="0"/>
    <cacheHierarchy uniqueName="[tbl_venduto].[Punto vendita]" caption="Punto vendita" attribute="1" defaultMemberUniqueName="[tbl_venduto].[Punto vendita].[All]" allUniqueName="[tbl_venduto].[Punto vendita].[All]" dimensionUniqueName="[tbl_venduto]" displayFolder="" count="0" memberValueDatatype="130" unbalanced="0"/>
    <cacheHierarchy uniqueName="[tbl_venduto].[Promozione]" caption="Promozione" attribute="1" defaultMemberUniqueName="[tbl_venduto].[Promozione].[All]" allUniqueName="[tbl_venduto].[Promozione].[All]" dimensionUniqueName="[tbl_venduto]" displayFolder="" count="0" memberValueDatatype="130" unbalanced="0"/>
    <cacheHierarchy uniqueName="[tbl_venduto].[Tipo Prodotto]" caption="Tipo Prodotto" attribute="1" defaultMemberUniqueName="[tbl_venduto].[Tipo Prodotto].[All]" allUniqueName="[tbl_venduto].[Tipo Prodotto].[All]" dimensionUniqueName="[tbl_venduto]" displayFolder="" count="0" memberValueDatatype="130" unbalanced="0"/>
    <cacheHierarchy uniqueName="[tbl_venduto].[Linea]" caption="Linea" attribute="1" defaultMemberUniqueName="[tbl_venduto].[Linea].[All]" allUniqueName="[tbl_venduto].[Linea].[All]" dimensionUniqueName="[tbl_venduto]" displayFolder="" count="0" memberValueDatatype="130" unbalanced="0"/>
    <cacheHierarchy uniqueName="[tbl_venduto].[Anno]" caption="Anno" attribute="1" defaultMemberUniqueName="[tbl_venduto].[Anno].[All]" allUniqueName="[tbl_venduto].[Anno].[All]" dimensionUniqueName="[tbl_venduto]" displayFolder="" count="0" memberValueDatatype="20" unbalanced="0"/>
    <cacheHierarchy uniqueName="[tbl_venduto].[Mese]" caption="Mese" attribute="1" defaultMemberUniqueName="[tbl_venduto].[Mese].[All]" allUniqueName="[tbl_venduto].[Mese].[All]" dimensionUniqueName="[tbl_venduto]" displayFolder="" count="0" memberValueDatatype="20" unbalanced="0"/>
    <cacheHierarchy uniqueName="[tbl_venduto].[Importo]" caption="Importo" attribute="1" defaultMemberUniqueName="[tbl_venduto].[Importo].[All]" allUniqueName="[tbl_venduto].[Importo].[All]" dimensionUniqueName="[tbl_venduto]" displayFolder="" count="0" memberValueDatatype="5" unbalanced="0"/>
    <cacheHierarchy uniqueName="[Measures].[__XL_Count tbl_obiettivi_raggrupp]" caption="__XL_Count tbl_obiettivi_raggrupp" measure="1" displayFolder="" measureGroup="tbl_obiettivi_raggrupp" count="0" hidden="1"/>
    <cacheHierarchy uniqueName="[Measures].[__XL_Count tbl_venduto]" caption="__XL_Count tbl_venduto" measure="1" displayFolder="" measureGroup="tbl_venduto" count="0" hidden="1"/>
    <cacheHierarchy uniqueName="[Measures].[__XL_Count mrg_obiettivo]" caption="__XL_Count mrg_obiettivo" measure="1" displayFolder="" measureGroup="mrg_obiettivo" count="0" hidden="1"/>
    <cacheHierarchy uniqueName="[Measures].[__No measures defined]" caption="__No measures defined" measure="1" displayFolder="" count="0" hidden="1"/>
    <cacheHierarchy uniqueName="[Measures].[Somma di Importo]" caption="Somma di Importo" measure="1" displayFolder="" measureGroup="tbl_venduto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ma di Obiettivo]" caption="Somma di Obiettivo" measure="1" displayFolder="" measureGroup="tbl_obiettivi_raggrupp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a di obiettivo_mensilizzato]" caption="Somma di obiettivo_mensilizzato" measure="1" displayFolder="" measureGroup="mrg_obiettivo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4">
    <dimension measure="1" name="Measures" uniqueName="[Measures]" caption="Measures"/>
    <dimension name="mrg_obiettivo" uniqueName="[mrg_obiettivo]" caption="mrg_obiettivo"/>
    <dimension name="tbl_obiettivi_raggrupp" uniqueName="[tbl_obiettivi_raggrupp]" caption="tbl_obiettivi_raggrupp"/>
    <dimension name="tbl_venduto" uniqueName="[tbl_venduto]" caption="tbl_venduto"/>
  </dimensions>
  <measureGroups count="3">
    <measureGroup name="mrg_obiettivo" caption="mrg_obiettivo"/>
    <measureGroup name="tbl_obiettivi_raggrupp" caption="tbl_obiettivi_raggrupp"/>
    <measureGroup name="tbl_venduto" caption="tbl_venduto"/>
  </measureGroups>
  <maps count="5">
    <map measureGroup="0" dimension="1"/>
    <map measureGroup="1" dimension="2"/>
    <map measureGroup="2" dimension="1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Spera Andrea" refreshedDate="44251.622333333333" backgroundQuery="1" createdVersion="6" refreshedVersion="6" minRefreshableVersion="3" recordCount="0" supportSubquery="1" supportAdvancedDrill="1">
  <cacheSource type="external" connectionId="7"/>
  <cacheFields count="3">
    <cacheField name="[mrg_obiettivo].[Mese].[Mese]" caption="Mese" numFmtId="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mrg_obiettivo].[Mese].&amp;[1]"/>
            <x15:cachedUniqueName index="1" name="[mrg_obiettivo].[Mese].&amp;[2]"/>
            <x15:cachedUniqueName index="2" name="[mrg_obiettivo].[Mese].&amp;[3]"/>
            <x15:cachedUniqueName index="3" name="[mrg_obiettivo].[Mese].&amp;[4]"/>
            <x15:cachedUniqueName index="4" name="[mrg_obiettivo].[Mese].&amp;[5]"/>
            <x15:cachedUniqueName index="5" name="[mrg_obiettivo].[Mese].&amp;[6]"/>
            <x15:cachedUniqueName index="6" name="[mrg_obiettivo].[Mese].&amp;[7]"/>
            <x15:cachedUniqueName index="7" name="[mrg_obiettivo].[Mese].&amp;[8]"/>
            <x15:cachedUniqueName index="8" name="[mrg_obiettivo].[Mese].&amp;[9]"/>
            <x15:cachedUniqueName index="9" name="[mrg_obiettivo].[Mese].&amp;[10]"/>
            <x15:cachedUniqueName index="10" name="[mrg_obiettivo].[Mese].&amp;[11]"/>
            <x15:cachedUniqueName index="11" name="[mrg_obiettivo].[Mese].&amp;[12]"/>
          </x15:cachedUniqueNames>
        </ext>
      </extLst>
    </cacheField>
    <cacheField name="[Measures].[Somma di Importo]" caption="Somma di Importo" numFmtId="0" hierarchy="15" level="32767"/>
    <cacheField name="[Measures].[Somma di obiettivo_mensilizzato]" caption="Somma di obiettivo_mensilizzato" numFmtId="0" hierarchy="17" level="32767"/>
  </cacheFields>
  <cacheHierarchies count="18">
    <cacheHierarchy uniqueName="[mrg_obiettivo].[Mese]" caption="Mese" attribute="1" defaultMemberUniqueName="[mrg_obiettivo].[Mese].[All]" allUniqueName="[mrg_obiettivo].[Mese].[All]" dimensionUniqueName="[mrg_obiettivo]" displayFolder="" count="2" memberValueDatatype="20" unbalanced="0">
      <fieldsUsage count="2">
        <fieldUsage x="-1"/>
        <fieldUsage x="0"/>
      </fieldsUsage>
    </cacheHierarchy>
    <cacheHierarchy uniqueName="[mrg_obiettivo].[obiettivo_mensilizzato]" caption="obiettivo_mensilizzato" attribute="1" defaultMemberUniqueName="[mrg_obiettivo].[obiettivo_mensilizzato].[All]" allUniqueName="[mrg_obiettivo].[obiettivo_mensilizzato].[All]" dimensionUniqueName="[mrg_obiettivo]" displayFolder="" count="0" memberValueDatatype="5" unbalanced="0"/>
    <cacheHierarchy uniqueName="[tbl_obiettivi_raggrupp].[Punto vendita]" caption="Punto vendita" attribute="1" defaultMemberUniqueName="[tbl_obiettivi_raggrupp].[Punto vendita].[All]" allUniqueName="[tbl_obiettivi_raggrupp].[Punto vendita].[All]" dimensionUniqueName="[tbl_obiettivi_raggrupp]" displayFolder="" count="0" memberValueDatatype="130" unbalanced="0"/>
    <cacheHierarchy uniqueName="[tbl_obiettivi_raggrupp].[Obiettivo]" caption="Obiettivo" attribute="1" defaultMemberUniqueName="[tbl_obiettivi_raggrupp].[Obiettivo].[All]" allUniqueName="[tbl_obiettivi_raggrupp].[Obiettivo].[All]" dimensionUniqueName="[tbl_obiettivi_raggrupp]" displayFolder="" count="0" memberValueDatatype="20" unbalanced="0"/>
    <cacheHierarchy uniqueName="[tbl_venduto].[Punto vendita]" caption="Punto vendita" attribute="1" defaultMemberUniqueName="[tbl_venduto].[Punto vendita].[All]" allUniqueName="[tbl_venduto].[Punto vendita].[All]" dimensionUniqueName="[tbl_venduto]" displayFolder="" count="0" memberValueDatatype="130" unbalanced="0"/>
    <cacheHierarchy uniqueName="[tbl_venduto].[Promozione]" caption="Promozione" attribute="1" defaultMemberUniqueName="[tbl_venduto].[Promozione].[All]" allUniqueName="[tbl_venduto].[Promozione].[All]" dimensionUniqueName="[tbl_venduto]" displayFolder="" count="0" memberValueDatatype="130" unbalanced="0"/>
    <cacheHierarchy uniqueName="[tbl_venduto].[Tipo Prodotto]" caption="Tipo Prodotto" attribute="1" defaultMemberUniqueName="[tbl_venduto].[Tipo Prodotto].[All]" allUniqueName="[tbl_venduto].[Tipo Prodotto].[All]" dimensionUniqueName="[tbl_venduto]" displayFolder="" count="2" memberValueDatatype="130" unbalanced="0"/>
    <cacheHierarchy uniqueName="[tbl_venduto].[Linea]" caption="Linea" attribute="1" defaultMemberUniqueName="[tbl_venduto].[Linea].[All]" allUniqueName="[tbl_venduto].[Linea].[All]" dimensionUniqueName="[tbl_venduto]" displayFolder="" count="0" memberValueDatatype="130" unbalanced="0"/>
    <cacheHierarchy uniqueName="[tbl_venduto].[Anno]" caption="Anno" attribute="1" defaultMemberUniqueName="[tbl_venduto].[Anno].[All]" allUniqueName="[tbl_venduto].[Anno].[All]" dimensionUniqueName="[tbl_venduto]" displayFolder="" count="0" memberValueDatatype="20" unbalanced="0"/>
    <cacheHierarchy uniqueName="[tbl_venduto].[Mese]" caption="Mese" attribute="1" defaultMemberUniqueName="[tbl_venduto].[Mese].[All]" allUniqueName="[tbl_venduto].[Mese].[All]" dimensionUniqueName="[tbl_venduto]" displayFolder="" count="0" memberValueDatatype="20" unbalanced="0"/>
    <cacheHierarchy uniqueName="[tbl_venduto].[Importo]" caption="Importo" attribute="1" defaultMemberUniqueName="[tbl_venduto].[Importo].[All]" allUniqueName="[tbl_venduto].[Importo].[All]" dimensionUniqueName="[tbl_venduto]" displayFolder="" count="0" memberValueDatatype="5" unbalanced="0"/>
    <cacheHierarchy uniqueName="[Measures].[__XL_Count tbl_obiettivi_raggrupp]" caption="__XL_Count tbl_obiettivi_raggrupp" measure="1" displayFolder="" measureGroup="tbl_obiettivi_raggrupp" count="0" hidden="1"/>
    <cacheHierarchy uniqueName="[Measures].[__XL_Count tbl_venduto]" caption="__XL_Count tbl_venduto" measure="1" displayFolder="" measureGroup="tbl_venduto" count="0" hidden="1"/>
    <cacheHierarchy uniqueName="[Measures].[__XL_Count mrg_obiettivo]" caption="__XL_Count mrg_obiettivo" measure="1" displayFolder="" measureGroup="mrg_obiettivo" count="0" hidden="1"/>
    <cacheHierarchy uniqueName="[Measures].[__No measures defined]" caption="__No measures defined" measure="1" displayFolder="" count="0" hidden="1"/>
    <cacheHierarchy uniqueName="[Measures].[Somma di Importo]" caption="Somma di Importo" measure="1" displayFolder="" measureGroup="tbl_venduto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ma di Obiettivo]" caption="Somma di Obiettivo" measure="1" displayFolder="" measureGroup="tbl_obiettivi_raggrupp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a di obiettivo_mensilizzato]" caption="Somma di obiettivo_mensilizzato" measure="1" displayFolder="" measureGroup="mrg_obiettiv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4">
    <dimension measure="1" name="Measures" uniqueName="[Measures]" caption="Measures"/>
    <dimension name="mrg_obiettivo" uniqueName="[mrg_obiettivo]" caption="mrg_obiettivo"/>
    <dimension name="tbl_obiettivi_raggrupp" uniqueName="[tbl_obiettivi_raggrupp]" caption="tbl_obiettivi_raggrupp"/>
    <dimension name="tbl_venduto" uniqueName="[tbl_venduto]" caption="tbl_venduto"/>
  </dimensions>
  <measureGroups count="3">
    <measureGroup name="mrg_obiettivo" caption="mrg_obiettivo"/>
    <measureGroup name="tbl_obiettivi_raggrupp" caption="tbl_obiettivi_raggrupp"/>
    <measureGroup name="tbl_venduto" caption="tbl_venduto"/>
  </measureGroups>
  <maps count="5">
    <map measureGroup="0" dimension="1"/>
    <map measureGroup="1" dimension="2"/>
    <map measureGroup="2" dimension="1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s v="Bari"/>
    <s v="Nuova collezione"/>
    <x v="0"/>
    <m/>
    <n v="2021"/>
    <x v="0"/>
    <n v="23.96"/>
  </r>
  <r>
    <s v="Bari"/>
    <s v="Nuova collezione"/>
    <x v="0"/>
    <m/>
    <n v="2021"/>
    <x v="1"/>
    <n v="41.37"/>
  </r>
  <r>
    <s v="Bari"/>
    <s v="Nuova collezione"/>
    <x v="0"/>
    <m/>
    <n v="2021"/>
    <x v="2"/>
    <n v="37.020000000000003"/>
  </r>
  <r>
    <s v="Bari"/>
    <s v="Nuova collezione"/>
    <x v="1"/>
    <s v="Uomo"/>
    <n v="2021"/>
    <x v="0"/>
    <n v="174.2"/>
  </r>
  <r>
    <s v="Bari"/>
    <s v="Nuova collezione"/>
    <x v="1"/>
    <s v="Donna"/>
    <n v="2021"/>
    <x v="0"/>
    <n v="189.45"/>
  </r>
  <r>
    <s v="Bari"/>
    <s v="Nuova collezione"/>
    <x v="1"/>
    <s v="Uomo"/>
    <n v="2021"/>
    <x v="1"/>
    <n v="200.34"/>
  </r>
  <r>
    <s v="Bari"/>
    <s v="Nuova collezione"/>
    <x v="1"/>
    <s v="Donna"/>
    <n v="2021"/>
    <x v="1"/>
    <n v="198.18"/>
  </r>
  <r>
    <s v="Bari"/>
    <s v="Nuova collezione"/>
    <x v="1"/>
    <s v="Uomo"/>
    <n v="2021"/>
    <x v="2"/>
    <n v="317.94"/>
  </r>
  <r>
    <s v="Bari"/>
    <s v="Nuova collezione"/>
    <x v="1"/>
    <s v="Donna"/>
    <n v="2021"/>
    <x v="2"/>
    <n v="217.78"/>
  </r>
  <r>
    <s v="Bari"/>
    <s v="Nuova collezione"/>
    <x v="2"/>
    <m/>
    <n v="2021"/>
    <x v="0"/>
    <n v="69.680000000000007"/>
  </r>
  <r>
    <s v="Bari"/>
    <s v="Nuova collezione"/>
    <x v="2"/>
    <m/>
    <n v="2021"/>
    <x v="1"/>
    <n v="102.35"/>
  </r>
  <r>
    <s v="Bari"/>
    <s v="Nuova collezione"/>
    <x v="2"/>
    <m/>
    <n v="2021"/>
    <x v="2"/>
    <n v="74.040000000000006"/>
  </r>
  <r>
    <s v="Bologna"/>
    <s v="Nuova collezione"/>
    <x v="0"/>
    <m/>
    <n v="2021"/>
    <x v="0"/>
    <n v="29.23"/>
  </r>
  <r>
    <s v="Bologna"/>
    <s v="Nuova collezione"/>
    <x v="0"/>
    <m/>
    <n v="2021"/>
    <x v="1"/>
    <n v="37.24"/>
  </r>
  <r>
    <s v="Bologna"/>
    <s v="Nuova collezione"/>
    <x v="0"/>
    <m/>
    <n v="2021"/>
    <x v="2"/>
    <n v="31.92"/>
  </r>
  <r>
    <s v="Bologna"/>
    <s v="Nuova collezione"/>
    <x v="1"/>
    <s v="Uomo"/>
    <n v="2021"/>
    <x v="0"/>
    <n v="215.39"/>
  </r>
  <r>
    <s v="Bologna"/>
    <s v="Nuova collezione"/>
    <x v="1"/>
    <s v="Donna"/>
    <n v="2021"/>
    <x v="0"/>
    <n v="234"/>
  </r>
  <r>
    <s v="Bologna"/>
    <s v="Nuova collezione"/>
    <x v="1"/>
    <s v="Uomo"/>
    <n v="2021"/>
    <x v="1"/>
    <n v="255.32"/>
  </r>
  <r>
    <s v="Bologna"/>
    <s v="Nuova collezione"/>
    <x v="1"/>
    <s v="Donna"/>
    <n v="2021"/>
    <x v="1"/>
    <n v="364.36"/>
  </r>
  <r>
    <s v="Bologna"/>
    <s v="Nuova collezione"/>
    <x v="1"/>
    <s v="Uomo"/>
    <n v="2021"/>
    <x v="2"/>
    <n v="295.2"/>
  </r>
  <r>
    <s v="Bologna"/>
    <s v="Nuova collezione"/>
    <x v="1"/>
    <s v="Donna"/>
    <n v="2021"/>
    <x v="2"/>
    <n v="385.63"/>
  </r>
  <r>
    <s v="Bologna"/>
    <s v="Nuova collezione"/>
    <x v="2"/>
    <m/>
    <n v="2021"/>
    <x v="0"/>
    <n v="79.760000000000005"/>
  </r>
  <r>
    <s v="Bologna"/>
    <s v="Nuova collezione"/>
    <x v="2"/>
    <m/>
    <n v="2021"/>
    <x v="1"/>
    <n v="143.62"/>
  </r>
  <r>
    <s v="Bologna"/>
    <s v="Nuova collezione"/>
    <x v="2"/>
    <m/>
    <n v="2021"/>
    <x v="2"/>
    <n v="111.7"/>
  </r>
  <r>
    <s v="Milano nord"/>
    <s v="Nuova collezione"/>
    <x v="0"/>
    <m/>
    <n v="2021"/>
    <x v="0"/>
    <n v="30.75"/>
  </r>
  <r>
    <s v="Milano nord"/>
    <s v="Nuova collezione"/>
    <x v="0"/>
    <m/>
    <n v="2021"/>
    <x v="1"/>
    <n v="39.21"/>
  </r>
  <r>
    <s v="Milano nord"/>
    <s v="Nuova collezione"/>
    <x v="0"/>
    <m/>
    <n v="2021"/>
    <x v="2"/>
    <n v="47.62"/>
  </r>
  <r>
    <s v="Milano nord"/>
    <s v="Nuova collezione"/>
    <x v="1"/>
    <s v="Uomo"/>
    <n v="2021"/>
    <x v="0"/>
    <n v="229.67"/>
  </r>
  <r>
    <s v="Milano nord"/>
    <s v="Nuova collezione"/>
    <x v="1"/>
    <s v="Donna"/>
    <n v="2021"/>
    <x v="0"/>
    <n v="249.28"/>
  </r>
  <r>
    <s v="Milano nord"/>
    <s v="Nuova collezione"/>
    <x v="1"/>
    <s v="Uomo"/>
    <n v="2021"/>
    <x v="1"/>
    <n v="330.53"/>
  </r>
  <r>
    <s v="Milano nord"/>
    <s v="Nuova collezione"/>
    <x v="1"/>
    <s v="Donna"/>
    <n v="2021"/>
    <x v="1"/>
    <n v="302.52"/>
  </r>
  <r>
    <s v="Milano nord"/>
    <s v="Nuova collezione"/>
    <x v="1"/>
    <s v="Uomo"/>
    <n v="2021"/>
    <x v="2"/>
    <n v="243.71"/>
  </r>
  <r>
    <s v="Milano nord"/>
    <s v="Nuova collezione"/>
    <x v="1"/>
    <s v="Donna"/>
    <n v="2021"/>
    <x v="2"/>
    <n v="288.51"/>
  </r>
  <r>
    <s v="Milano nord"/>
    <s v="Nuova collezione"/>
    <x v="2"/>
    <m/>
    <n v="2021"/>
    <x v="0"/>
    <n v="78.37"/>
  </r>
  <r>
    <s v="Milano nord"/>
    <s v="Nuova collezione"/>
    <x v="2"/>
    <m/>
    <n v="2021"/>
    <x v="1"/>
    <n v="137.25"/>
  </r>
  <r>
    <s v="Milano nord"/>
    <s v="Nuova collezione"/>
    <x v="2"/>
    <m/>
    <n v="2021"/>
    <x v="2"/>
    <n v="89.64"/>
  </r>
  <r>
    <s v="Milano sud"/>
    <s v="Nuova collezione"/>
    <x v="0"/>
    <m/>
    <n v="2021"/>
    <x v="0"/>
    <n v="30.05"/>
  </r>
  <r>
    <s v="Milano sud"/>
    <s v="Nuova collezione"/>
    <x v="0"/>
    <m/>
    <n v="2021"/>
    <x v="1"/>
    <n v="32.89"/>
  </r>
  <r>
    <s v="Milano sud"/>
    <s v="Nuova collezione"/>
    <x v="0"/>
    <m/>
    <n v="2021"/>
    <x v="2"/>
    <n v="46.57"/>
  </r>
  <r>
    <s v="Milano sud"/>
    <s v="Nuova collezione"/>
    <x v="1"/>
    <s v="Uomo"/>
    <n v="2021"/>
    <x v="0"/>
    <n v="227.39"/>
  </r>
  <r>
    <s v="Milano sud"/>
    <s v="Nuova collezione"/>
    <x v="1"/>
    <s v="Donna"/>
    <n v="2021"/>
    <x v="0"/>
    <n v="246.57"/>
  </r>
  <r>
    <s v="Milano sud"/>
    <s v="Nuova collezione"/>
    <x v="1"/>
    <s v="Uomo"/>
    <n v="2021"/>
    <x v="1"/>
    <n v="249.33"/>
  </r>
  <r>
    <s v="Milano sud"/>
    <s v="Nuova collezione"/>
    <x v="1"/>
    <s v="Donna"/>
    <n v="2021"/>
    <x v="1"/>
    <n v="463.06"/>
  </r>
  <r>
    <s v="Milano sud"/>
    <s v="Nuova collezione"/>
    <x v="1"/>
    <s v="Uomo"/>
    <n v="2021"/>
    <x v="2"/>
    <n v="279.48"/>
  </r>
  <r>
    <s v="Milano sud"/>
    <s v="Nuova collezione"/>
    <x v="1"/>
    <s v="Donna"/>
    <n v="2021"/>
    <x v="2"/>
    <n v="465.79"/>
  </r>
  <r>
    <s v="Milano sud"/>
    <s v="Nuova collezione"/>
    <x v="2"/>
    <m/>
    <n v="2021"/>
    <x v="0"/>
    <n v="71.150000000000006"/>
  </r>
  <r>
    <s v="Milano sud"/>
    <s v="Nuova collezione"/>
    <x v="2"/>
    <m/>
    <n v="2021"/>
    <x v="1"/>
    <n v="126.03"/>
  </r>
  <r>
    <s v="Milano sud"/>
    <s v="Nuova collezione"/>
    <x v="2"/>
    <m/>
    <n v="2021"/>
    <x v="2"/>
    <n v="101.38"/>
  </r>
  <r>
    <s v="Padova"/>
    <s v="Nuova collezione"/>
    <x v="0"/>
    <m/>
    <n v="2021"/>
    <x v="0"/>
    <n v="17.239999999999998"/>
  </r>
  <r>
    <s v="Padova"/>
    <s v="Nuova collezione"/>
    <x v="0"/>
    <m/>
    <n v="2021"/>
    <x v="1"/>
    <n v="29.9"/>
  </r>
  <r>
    <s v="Padova"/>
    <s v="Nuova collezione"/>
    <x v="0"/>
    <m/>
    <n v="2021"/>
    <x v="2"/>
    <n v="20.45"/>
  </r>
  <r>
    <s v="Padova"/>
    <s v="Nuova collezione"/>
    <x v="1"/>
    <s v="Uomo"/>
    <n v="2021"/>
    <x v="0"/>
    <n v="132.19999999999999"/>
  </r>
  <r>
    <s v="Padova"/>
    <s v="Nuova collezione"/>
    <x v="1"/>
    <s v="Donna"/>
    <n v="2021"/>
    <x v="0"/>
    <n v="143.22"/>
  </r>
  <r>
    <s v="Padova"/>
    <s v="Nuova collezione"/>
    <x v="1"/>
    <s v="Uomo"/>
    <n v="2021"/>
    <x v="1"/>
    <n v="248.68"/>
  </r>
  <r>
    <s v="Padova"/>
    <s v="Nuova collezione"/>
    <x v="1"/>
    <s v="Donna"/>
    <n v="2021"/>
    <x v="1"/>
    <n v="266"/>
  </r>
  <r>
    <s v="Padova"/>
    <s v="Nuova collezione"/>
    <x v="1"/>
    <s v="Uomo"/>
    <n v="2021"/>
    <x v="2"/>
    <n v="240.82"/>
  </r>
  <r>
    <s v="Padova"/>
    <s v="Nuova collezione"/>
    <x v="1"/>
    <s v="Donna"/>
    <n v="2021"/>
    <x v="2"/>
    <n v="184.15"/>
  </r>
  <r>
    <s v="Padova"/>
    <s v="Nuova collezione"/>
    <x v="2"/>
    <m/>
    <n v="2021"/>
    <x v="0"/>
    <n v="37.72"/>
  </r>
  <r>
    <s v="Padova"/>
    <s v="Nuova collezione"/>
    <x v="2"/>
    <m/>
    <n v="2021"/>
    <x v="1"/>
    <n v="48.79"/>
  </r>
  <r>
    <s v="Padova"/>
    <s v="Nuova collezione"/>
    <x v="2"/>
    <m/>
    <n v="2021"/>
    <x v="2"/>
    <n v="56.67"/>
  </r>
  <r>
    <s v="Palermo"/>
    <s v="Nuova collezione"/>
    <x v="0"/>
    <m/>
    <n v="2021"/>
    <x v="0"/>
    <n v="29.8"/>
  </r>
  <r>
    <s v="Palermo"/>
    <s v="Nuova collezione"/>
    <x v="0"/>
    <m/>
    <n v="2021"/>
    <x v="1"/>
    <n v="57.14"/>
  </r>
  <r>
    <s v="Palermo"/>
    <s v="Nuova collezione"/>
    <x v="0"/>
    <m/>
    <n v="2021"/>
    <x v="2"/>
    <n v="51.7"/>
  </r>
  <r>
    <s v="Palermo"/>
    <s v="Nuova collezione"/>
    <x v="1"/>
    <s v="Uomo"/>
    <n v="2021"/>
    <x v="0"/>
    <n v="231.27"/>
  </r>
  <r>
    <s v="Palermo"/>
    <s v="Nuova collezione"/>
    <x v="1"/>
    <s v="Donna"/>
    <n v="2021"/>
    <x v="0"/>
    <n v="250.32"/>
  </r>
  <r>
    <s v="Palermo"/>
    <s v="Nuova collezione"/>
    <x v="1"/>
    <s v="Uomo"/>
    <n v="2021"/>
    <x v="1"/>
    <n v="269.39999999999998"/>
  </r>
  <r>
    <s v="Palermo"/>
    <s v="Nuova collezione"/>
    <x v="1"/>
    <s v="Donna"/>
    <n v="2021"/>
    <x v="1"/>
    <n v="296.60000000000002"/>
  </r>
  <r>
    <s v="Palermo"/>
    <s v="Nuova collezione"/>
    <x v="1"/>
    <s v="Uomo"/>
    <n v="2021"/>
    <x v="2"/>
    <n v="443.55"/>
  </r>
  <r>
    <s v="Palermo"/>
    <s v="Nuova collezione"/>
    <x v="1"/>
    <s v="Donna"/>
    <n v="2021"/>
    <x v="2"/>
    <n v="266.67"/>
  </r>
  <r>
    <s v="Palermo"/>
    <s v="Nuova collezione"/>
    <x v="2"/>
    <m/>
    <n v="2021"/>
    <x v="0"/>
    <n v="59.73"/>
  </r>
  <r>
    <s v="Palermo"/>
    <s v="Nuova collezione"/>
    <x v="2"/>
    <m/>
    <n v="2021"/>
    <x v="1"/>
    <n v="97.97"/>
  </r>
  <r>
    <s v="Palermo"/>
    <s v="Nuova collezione"/>
    <x v="2"/>
    <m/>
    <n v="2021"/>
    <x v="2"/>
    <n v="73.459999999999994"/>
  </r>
  <r>
    <s v="Roma"/>
    <s v="Nuova collezione"/>
    <x v="0"/>
    <m/>
    <n v="2021"/>
    <x v="0"/>
    <n v="46.8"/>
  </r>
  <r>
    <s v="Roma"/>
    <s v="Nuova collezione"/>
    <x v="0"/>
    <m/>
    <n v="2021"/>
    <x v="1"/>
    <n v="59.88"/>
  </r>
  <r>
    <s v="Roma"/>
    <s v="Nuova collezione"/>
    <x v="0"/>
    <m/>
    <n v="2021"/>
    <x v="2"/>
    <n v="72.72"/>
  </r>
  <r>
    <s v="Roma"/>
    <s v="Nuova collezione"/>
    <x v="1"/>
    <s v="Uomo"/>
    <n v="2021"/>
    <x v="0"/>
    <n v="367.87"/>
  </r>
  <r>
    <s v="Roma"/>
    <s v="Nuova collezione"/>
    <x v="1"/>
    <s v="Donna"/>
    <n v="2021"/>
    <x v="0"/>
    <n v="397.82"/>
  </r>
  <r>
    <s v="Roma"/>
    <s v="Nuova collezione"/>
    <x v="1"/>
    <s v="Uomo"/>
    <n v="2021"/>
    <x v="1"/>
    <n v="487.68"/>
  </r>
  <r>
    <s v="Roma"/>
    <s v="Nuova collezione"/>
    <x v="1"/>
    <s v="Donna"/>
    <n v="2021"/>
    <x v="1"/>
    <n v="517.64"/>
  </r>
  <r>
    <s v="Roma"/>
    <s v="Nuova collezione"/>
    <x v="1"/>
    <s v="Uomo"/>
    <n v="2021"/>
    <x v="2"/>
    <n v="491.96"/>
  </r>
  <r>
    <s v="Roma"/>
    <s v="Nuova collezione"/>
    <x v="1"/>
    <s v="Donna"/>
    <n v="2021"/>
    <x v="2"/>
    <n v="440.64"/>
  </r>
  <r>
    <s v="Roma"/>
    <s v="Nuova collezione"/>
    <x v="2"/>
    <m/>
    <n v="2021"/>
    <x v="0"/>
    <n v="85.31"/>
  </r>
  <r>
    <s v="Roma"/>
    <s v="Nuova collezione"/>
    <x v="2"/>
    <m/>
    <n v="2021"/>
    <x v="1"/>
    <n v="115.51"/>
  </r>
  <r>
    <s v="Roma"/>
    <s v="Nuova collezione"/>
    <x v="2"/>
    <m/>
    <n v="2021"/>
    <x v="2"/>
    <n v="136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4" cacheId="8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5">
  <location ref="A3:E8" firstHeaderRow="1" firstDataRow="2" firstDataCol="1"/>
  <pivotFields count="7"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a di Importo" fld="6" baseField="0" baseItem="0"/>
  </dataFields>
  <chartFormats count="3"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5" cacheId="10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11" firstHeaderRow="0" firstDataRow="1" firstDataCol="1"/>
  <pivotFields count="3">
    <pivotField dataField="1" showAll="0"/>
    <pivotField dataField="1" showAll="0"/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Fatturato actual" fld="0" baseField="0" baseItem="0" numFmtId="165"/>
    <dataField name="Obiettivo totale anno" fld="1" baseField="0" baseItem="0" numFmtId="165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Fatturato actual"/>
    <pivotHierarchy dragToData="1" caption="Obiettivo totale anno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venduto]"/>
        <x15:activeTabTopLevelEntity name="[tbl_obiettivi_raggrupp]"/>
      </x15:pivotTableUISettings>
    </ext>
  </extLst>
</pivotTableDefinition>
</file>

<file path=xl/pivotTables/pivotTable3.xml><?xml version="1.0" encoding="utf-8"?>
<pivotTableDefinition xmlns="http://schemas.openxmlformats.org/spreadsheetml/2006/main" name="Tabella pivot4" cacheId="119" applyNumberFormats="0" applyBorderFormats="0" applyFontFormats="0" applyPatternFormats="0" applyAlignmentFormats="0" applyWidthHeightFormats="1" dataCaption="Valori" updatedVersion="6" minRefreshableVersion="3" useAutoFormatting="1" subtotalHiddenItems="1" itemPrintTitles="1" createdVersion="6" indent="0" outline="1" outlineData="1" multipleFieldFilters="0" chartFormat="1">
  <location ref="A3:C16" firstHeaderRow="0" firstDataRow="1" firstDataCol="1"/>
  <pivotFields count="3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Fatturato" fld="1" baseField="0" baseItem="0" numFmtId="165"/>
    <dataField name="Obiettivo mensilizzato" fld="2" baseField="0" baseItem="0" numFmtId="165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Fatturato"/>
    <pivotHierarchy dragToData="1"/>
    <pivotHierarchy dragToData="1" caption="Obiettivo mensilizzato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rg_obiettivo]"/>
        <x15:activeTabTopLevelEntity name="[tbl_venduto]"/>
      </x15:pivotTableUISettings>
    </ext>
  </extLst>
</pivotTableDefinition>
</file>

<file path=xl/queryTables/queryTable1.xml><?xml version="1.0" encoding="utf-8"?>
<queryTable xmlns="http://schemas.openxmlformats.org/spreadsheetml/2006/main" name="DatiEsterni_1" connectionId="2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Mese" tableColumnId="4"/>
      <queryTableField id="2" name="Percentuale_attesa" tableColumnId="5"/>
      <queryTableField id="3" name="Link" tableColumnId="6"/>
    </queryTableFields>
  </queryTableRefresh>
</queryTable>
</file>

<file path=xl/queryTables/queryTable2.xml><?xml version="1.0" encoding="utf-8"?>
<queryTable xmlns="http://schemas.openxmlformats.org/spreadsheetml/2006/main" name="DatiEsterni_1" connectionId="3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Punto vendita" tableColumnId="1"/>
      <queryTableField id="2" name="Tipo prodotto" tableColumnId="2"/>
      <queryTableField id="3" name="Linea" tableColumnId="3"/>
      <queryTableField id="4" name="Fatturato" tableColumnId="4"/>
    </queryTableFields>
  </queryTableRefresh>
</queryTable>
</file>

<file path=xl/queryTables/queryTable3.xml><?xml version="1.0" encoding="utf-8"?>
<queryTable xmlns="http://schemas.openxmlformats.org/spreadsheetml/2006/main" name="DatiEsterni_1" connectionId="6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Punto vendita" tableColumnId="1"/>
      <queryTableField id="2" name="Promozione" tableColumnId="2"/>
      <queryTableField id="3" name="Tipo Prodotto" tableColumnId="3"/>
      <queryTableField id="4" name="Linea" tableColumnId="4"/>
      <queryTableField id="5" name="Anno" tableColumnId="5"/>
      <queryTableField id="6" name="Mese" tableColumnId="6"/>
      <queryTableField id="7" name="Importo" tableColumnId="7"/>
    </queryTableFields>
  </queryTableRefresh>
</queryTable>
</file>

<file path=xl/queryTables/queryTable4.xml><?xml version="1.0" encoding="utf-8"?>
<queryTable xmlns="http://schemas.openxmlformats.org/spreadsheetml/2006/main" name="DatiEsterni_1" connectionId="4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Punto vendita" tableColumnId="5"/>
      <queryTableField id="2" name="Obiettivo" tableColumnId="6"/>
    </queryTableFields>
  </queryTableRefresh>
</queryTable>
</file>

<file path=xl/queryTables/queryTable5.xml><?xml version="1.0" encoding="utf-8"?>
<queryTable xmlns="http://schemas.openxmlformats.org/spreadsheetml/2006/main" name="DatiEsterni_1" connectionId="5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Tot" tableColumnId="5"/>
      <queryTableField id="2" name="obiettivo_totale" tableColumnId="6"/>
    </queryTableFields>
  </queryTableRefresh>
</queryTable>
</file>

<file path=xl/queryTables/queryTable6.xml><?xml version="1.0" encoding="utf-8"?>
<queryTable xmlns="http://schemas.openxmlformats.org/spreadsheetml/2006/main" name="DatiEsterni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Mese" tableColumnId="5"/>
      <queryTableField id="2" name="obiettivo_mensilizzat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" name="tbl_mensilizzazione" displayName="tbl_mensilizzazione" ref="A1:C13" tableType="queryTable" totalsRowShown="0">
  <autoFilter ref="A1:C13"/>
  <tableColumns count="3">
    <tableColumn id="4" uniqueName="4" name="Mese" queryTableFieldId="1" dataDxfId="6"/>
    <tableColumn id="5" uniqueName="5" name="Percentuale_attesa" queryTableFieldId="2" dataDxfId="5"/>
    <tableColumn id="6" uniqueName="6" name="Link" queryTableFieldId="3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bl_obiettivi" displayName="tbl_obiettivi" ref="A1:D29" tableType="queryTable" totalsRowShown="0">
  <autoFilter ref="A1:D29"/>
  <tableColumns count="4">
    <tableColumn id="1" uniqueName="1" name="Punto vendita" queryTableFieldId="1" dataDxfId="19"/>
    <tableColumn id="2" uniqueName="2" name="Tipo prodotto" queryTableFieldId="2" dataDxfId="18"/>
    <tableColumn id="3" uniqueName="3" name="Linea" queryTableFieldId="3" dataDxfId="17"/>
    <tableColumn id="4" uniqueName="4" name="Fatturato" queryTableFieldId="4" dataDxfId="1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bl_venduto" displayName="tbl_venduto" ref="A1:G85" tableType="queryTable" totalsRowShown="0">
  <autoFilter ref="A1:G85"/>
  <tableColumns count="7">
    <tableColumn id="1" uniqueName="1" name="Punto vendita" queryTableFieldId="1" dataDxfId="15"/>
    <tableColumn id="2" uniqueName="2" name="Promozione" queryTableFieldId="2" dataDxfId="14"/>
    <tableColumn id="3" uniqueName="3" name="Tipo Prodotto" queryTableFieldId="3" dataDxfId="13"/>
    <tableColumn id="4" uniqueName="4" name="Linea" queryTableFieldId="4" dataDxfId="12"/>
    <tableColumn id="5" uniqueName="5" name="Anno" queryTableFieldId="5" dataDxfId="11"/>
    <tableColumn id="6" uniqueName="6" name="Mese" queryTableFieldId="6" dataDxfId="10"/>
    <tableColumn id="7" uniqueName="7" name="Importo" queryTableFieldId="7" dataDxfId="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bl_obiettivi_raggrupp" displayName="tbl_obiettivi_raggrupp" ref="A1:B8" tableType="queryTable" totalsRowShown="0">
  <autoFilter ref="A1:B8"/>
  <tableColumns count="2">
    <tableColumn id="5" uniqueName="5" name="Punto vendita" queryTableFieldId="1" dataDxfId="8"/>
    <tableColumn id="6" uniqueName="6" name="Obiettivo" queryTableFieldId="2" dataDxf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tbl_obiettivi_tot" displayName="tbl_obiettivi_tot" ref="A1:B2" tableType="queryTable" totalsRowShown="0">
  <autoFilter ref="A1:B2"/>
  <tableColumns count="2">
    <tableColumn id="5" uniqueName="5" name="Tot" queryTableFieldId="1" dataDxfId="1"/>
    <tableColumn id="6" uniqueName="6" name="obiettivo_totale" queryTableFieldId="2" dataDxfId="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6" name="mrg_obiettivo" displayName="mrg_obiettivo" ref="A1:B13" tableType="queryTable" totalsRowShown="0">
  <autoFilter ref="A1:B13"/>
  <tableColumns count="2">
    <tableColumn id="5" uniqueName="5" name="Mese" queryTableFieldId="1" dataDxfId="3"/>
    <tableColumn id="6" uniqueName="6" name="obiettivo_mensilizzato" queryTableFieldId="2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/>
  </sheetViews>
  <sheetFormatPr defaultRowHeight="15" outlineLevelCol="1" x14ac:dyDescent="0.25"/>
  <cols>
    <col min="1" max="1" width="19.5703125" customWidth="1"/>
    <col min="2" max="5" width="16.7109375" customWidth="1"/>
    <col min="6" max="6" width="12.5703125" style="13" hidden="1" customWidth="1" outlineLevel="1"/>
    <col min="7" max="7" width="12.5703125" style="22" hidden="1" customWidth="1" outlineLevel="1"/>
    <col min="8" max="8" width="16.7109375" customWidth="1" collapsed="1"/>
    <col min="9" max="9" width="9.140625" style="3"/>
  </cols>
  <sheetData>
    <row r="1" spans="1:9" ht="23.25" x14ac:dyDescent="0.35">
      <c r="A1" s="2" t="s">
        <v>24</v>
      </c>
      <c r="B1" s="3"/>
      <c r="C1" s="3"/>
      <c r="D1" s="3"/>
      <c r="E1" s="3"/>
      <c r="G1" s="18"/>
      <c r="H1" s="3"/>
    </row>
    <row r="2" spans="1:9" s="5" customFormat="1" ht="35.25" customHeight="1" x14ac:dyDescent="0.25">
      <c r="A2" s="8" t="s">
        <v>25</v>
      </c>
      <c r="B2" s="30">
        <v>3</v>
      </c>
      <c r="C2" s="4"/>
      <c r="D2" s="4"/>
      <c r="E2" s="4"/>
      <c r="F2" s="14"/>
      <c r="G2" s="19"/>
      <c r="H2" s="4"/>
      <c r="I2" s="4"/>
    </row>
    <row r="3" spans="1:9" s="11" customFormat="1" ht="30" x14ac:dyDescent="0.25">
      <c r="A3" s="9" t="s">
        <v>2</v>
      </c>
      <c r="B3" s="10" t="s">
        <v>3</v>
      </c>
      <c r="C3" s="10" t="s">
        <v>6</v>
      </c>
      <c r="D3" s="10" t="s">
        <v>7</v>
      </c>
      <c r="E3" s="10" t="s">
        <v>23</v>
      </c>
      <c r="F3" s="15" t="s">
        <v>27</v>
      </c>
      <c r="G3" s="15" t="s">
        <v>28</v>
      </c>
      <c r="H3" s="26" t="s">
        <v>26</v>
      </c>
      <c r="I3" s="9"/>
    </row>
    <row r="4" spans="1:9" x14ac:dyDescent="0.25">
      <c r="A4" s="6" t="s">
        <v>8</v>
      </c>
      <c r="B4" s="12">
        <f t="array" ref="B4">SUM(IF(($A4=tbl_venduto[Punto vendita])*(B$3=tbl_venduto[Tipo Prodotto])*($B$2&gt;=tbl_venduto[Mese]),tbl_venduto[Importo],0))</f>
        <v>1297.8900000000001</v>
      </c>
      <c r="C4" s="12">
        <f t="array" ref="C4">SUM(IF(($A4=tbl_venduto[Punto vendita])*(C$3=tbl_venduto[Tipo Prodotto])*($B$2&gt;=tbl_venduto[Mese]),tbl_venduto[Importo],0))</f>
        <v>246.07</v>
      </c>
      <c r="D4" s="12">
        <f t="array" ref="D4">SUM(IF(($A4=tbl_venduto[Punto vendita])*(D$3=tbl_venduto[Tipo Prodotto])*($B$2&gt;=tbl_venduto[Mese]),tbl_venduto[Importo],0))</f>
        <v>102.35</v>
      </c>
      <c r="E4" s="7">
        <f>SUM(B4:D4)</f>
        <v>1646.31</v>
      </c>
      <c r="F4" s="17">
        <f t="array" ref="F4">SUM(IF($A4=tbl_obiettivi[Punto vendita],tbl_obiettivi[Fatturato],0))</f>
        <v>6494</v>
      </c>
      <c r="G4" s="23">
        <f t="array" ref="G4">SUM(IF($B$2&gt;=tbl_mensilizzazione[Mese],tbl_mensilizzazione[Percentuale_attesa],0))</f>
        <v>0.24</v>
      </c>
      <c r="H4" s="12">
        <f>F4*G$4</f>
        <v>1558.56</v>
      </c>
      <c r="I4" s="27">
        <f>E4/H4</f>
        <v>1.0563019710502002</v>
      </c>
    </row>
    <row r="5" spans="1:9" x14ac:dyDescent="0.25">
      <c r="A5" s="6" t="s">
        <v>9</v>
      </c>
      <c r="B5" s="12">
        <f t="array" ref="B5">SUM(IF(($A5=tbl_venduto[Punto vendita])*(B$3=tbl_venduto[Tipo Prodotto])*($B$2&gt;=tbl_venduto[Mese]),tbl_venduto[Importo],0))</f>
        <v>1749.9</v>
      </c>
      <c r="C5" s="12">
        <f t="array" ref="C5">SUM(IF(($A5=tbl_venduto[Punto vendita])*(C$3=tbl_venduto[Tipo Prodotto])*($B$2&gt;=tbl_venduto[Mese]),tbl_venduto[Importo],0))</f>
        <v>335.08</v>
      </c>
      <c r="D5" s="12">
        <f t="array" ref="D5">SUM(IF(($A5=tbl_venduto[Punto vendita])*(D$3=tbl_venduto[Tipo Prodotto])*($B$2&gt;=tbl_venduto[Mese]),tbl_venduto[Importo],0))</f>
        <v>98.39</v>
      </c>
      <c r="E5" s="7">
        <f t="shared" ref="E5:E10" si="0">SUM(B5:D5)</f>
        <v>2183.37</v>
      </c>
      <c r="F5" s="17">
        <f t="array" ref="F5">SUM(IF($A5=tbl_obiettivi[Punto vendita],tbl_obiettivi[Fatturato],0))</f>
        <v>8851</v>
      </c>
      <c r="G5" s="20"/>
      <c r="H5" s="12">
        <f t="shared" ref="H5:H10" si="1">F5*G$4</f>
        <v>2124.2399999999998</v>
      </c>
      <c r="I5" s="27">
        <f t="shared" ref="I5:I11" si="2">E5/H5</f>
        <v>1.0278358377584453</v>
      </c>
    </row>
    <row r="6" spans="1:9" x14ac:dyDescent="0.25">
      <c r="A6" s="6" t="s">
        <v>10</v>
      </c>
      <c r="B6" s="12">
        <f t="array" ref="B6">SUM(IF(($A6=tbl_venduto[Punto vendita])*(B$3=tbl_venduto[Tipo Prodotto])*($B$2&gt;=tbl_venduto[Mese]),tbl_venduto[Importo],0))</f>
        <v>1644.22</v>
      </c>
      <c r="C6" s="12">
        <f t="array" ref="C6">SUM(IF(($A6=tbl_venduto[Punto vendita])*(C$3=tbl_venduto[Tipo Prodotto])*($B$2&gt;=tbl_venduto[Mese]),tbl_venduto[Importo],0))</f>
        <v>305.26</v>
      </c>
      <c r="D6" s="12">
        <f t="array" ref="D6">SUM(IF(($A6=tbl_venduto[Punto vendita])*(D$3=tbl_venduto[Tipo Prodotto])*($B$2&gt;=tbl_venduto[Mese]),tbl_venduto[Importo],0))</f>
        <v>117.58000000000001</v>
      </c>
      <c r="E6" s="7">
        <f t="shared" si="0"/>
        <v>2067.06</v>
      </c>
      <c r="F6" s="17">
        <f t="array" ref="F6">SUM(IF($A6=tbl_obiettivi[Punto vendita],tbl_obiettivi[Fatturato],0))</f>
        <v>7866</v>
      </c>
      <c r="G6" s="20"/>
      <c r="H6" s="12">
        <f t="shared" si="1"/>
        <v>1887.84</v>
      </c>
      <c r="I6" s="27">
        <f t="shared" si="2"/>
        <v>1.0949338927027714</v>
      </c>
    </row>
    <row r="7" spans="1:9" x14ac:dyDescent="0.25">
      <c r="A7" s="6" t="s">
        <v>11</v>
      </c>
      <c r="B7" s="12">
        <f t="array" ref="B7">SUM(IF(($A7=tbl_venduto[Punto vendita])*(B$3=tbl_venduto[Tipo Prodotto])*($B$2&gt;=tbl_venduto[Mese]),tbl_venduto[Importo],0))</f>
        <v>1931.62</v>
      </c>
      <c r="C7" s="12">
        <f t="array" ref="C7">SUM(IF(($A7=tbl_venduto[Punto vendita])*(C$3=tbl_venduto[Tipo Prodotto])*($B$2&gt;=tbl_venduto[Mese]),tbl_venduto[Importo],0))</f>
        <v>298.56</v>
      </c>
      <c r="D7" s="12">
        <f t="array" ref="D7">SUM(IF(($A7=tbl_venduto[Punto vendita])*(D$3=tbl_venduto[Tipo Prodotto])*($B$2&gt;=tbl_venduto[Mese]),tbl_venduto[Importo],0))</f>
        <v>109.50999999999999</v>
      </c>
      <c r="E7" s="7">
        <f t="shared" si="0"/>
        <v>2339.6899999999996</v>
      </c>
      <c r="F7" s="17">
        <f t="array" ref="F7">SUM(IF($A7=tbl_obiettivi[Punto vendita],tbl_obiettivi[Fatturato],0))</f>
        <v>9969</v>
      </c>
      <c r="G7" s="20"/>
      <c r="H7" s="12">
        <f t="shared" si="1"/>
        <v>2392.56</v>
      </c>
      <c r="I7" s="27">
        <f t="shared" si="2"/>
        <v>0.97790233055806319</v>
      </c>
    </row>
    <row r="8" spans="1:9" x14ac:dyDescent="0.25">
      <c r="A8" s="6" t="s">
        <v>12</v>
      </c>
      <c r="B8" s="12">
        <f t="array" ref="B8">SUM(IF(($A8=tbl_venduto[Punto vendita])*(B$3=tbl_venduto[Tipo Prodotto])*($B$2&gt;=tbl_venduto[Mese]),tbl_venduto[Importo],0))</f>
        <v>1215.07</v>
      </c>
      <c r="C8" s="12">
        <f t="array" ref="C8">SUM(IF(($A8=tbl_venduto[Punto vendita])*(C$3=tbl_venduto[Tipo Prodotto])*($B$2&gt;=tbl_venduto[Mese]),tbl_venduto[Importo],0))</f>
        <v>143.18</v>
      </c>
      <c r="D8" s="12">
        <f t="array" ref="D8">SUM(IF(($A8=tbl_venduto[Punto vendita])*(D$3=tbl_venduto[Tipo Prodotto])*($B$2&gt;=tbl_venduto[Mese]),tbl_venduto[Importo],0))</f>
        <v>67.59</v>
      </c>
      <c r="E8" s="7">
        <f t="shared" si="0"/>
        <v>1425.84</v>
      </c>
      <c r="F8" s="17">
        <f t="array" ref="F8">SUM(IF($A8=tbl_obiettivi[Punto vendita],tbl_obiettivi[Fatturato],0))</f>
        <v>4014</v>
      </c>
      <c r="G8" s="20"/>
      <c r="H8" s="12">
        <f t="shared" si="1"/>
        <v>963.36</v>
      </c>
      <c r="I8" s="27">
        <f t="shared" si="2"/>
        <v>1.4800697558545091</v>
      </c>
    </row>
    <row r="9" spans="1:9" x14ac:dyDescent="0.25">
      <c r="A9" s="6" t="s">
        <v>13</v>
      </c>
      <c r="B9" s="12">
        <f t="array" ref="B9">SUM(IF(($A9=tbl_venduto[Punto vendita])*(B$3=tbl_venduto[Tipo Prodotto])*($B$2&gt;=tbl_venduto[Mese]),tbl_venduto[Importo],0))</f>
        <v>1757.8100000000002</v>
      </c>
      <c r="C9" s="12">
        <f t="array" ref="C9">SUM(IF(($A9=tbl_venduto[Punto vendita])*(C$3=tbl_venduto[Tipo Prodotto])*($B$2&gt;=tbl_venduto[Mese]),tbl_venduto[Importo],0))</f>
        <v>231.15999999999997</v>
      </c>
      <c r="D9" s="12">
        <f t="array" ref="D9">SUM(IF(($A9=tbl_venduto[Punto vendita])*(D$3=tbl_venduto[Tipo Prodotto])*($B$2&gt;=tbl_venduto[Mese]),tbl_venduto[Importo],0))</f>
        <v>138.63999999999999</v>
      </c>
      <c r="E9" s="7">
        <f t="shared" si="0"/>
        <v>2127.61</v>
      </c>
      <c r="F9" s="17">
        <f t="array" ref="F9">SUM(IF($A9=tbl_obiettivi[Punto vendita],tbl_obiettivi[Fatturato],0))</f>
        <v>8225</v>
      </c>
      <c r="G9" s="20"/>
      <c r="H9" s="12">
        <f t="shared" si="1"/>
        <v>1974</v>
      </c>
      <c r="I9" s="27">
        <f t="shared" si="2"/>
        <v>1.0778166160081055</v>
      </c>
    </row>
    <row r="10" spans="1:9" x14ac:dyDescent="0.25">
      <c r="A10" s="6" t="s">
        <v>14</v>
      </c>
      <c r="B10" s="12">
        <f t="array" ref="B10">SUM(IF(($A10=tbl_venduto[Punto vendita])*(B$3=tbl_venduto[Tipo Prodotto])*($B$2&gt;=tbl_venduto[Mese]),tbl_venduto[Importo],0))</f>
        <v>2703.61</v>
      </c>
      <c r="C10" s="12">
        <f t="array" ref="C10">SUM(IF(($A10=tbl_venduto[Punto vendita])*(C$3=tbl_venduto[Tipo Prodotto])*($B$2&gt;=tbl_venduto[Mese]),tbl_venduto[Importo],0))</f>
        <v>337.72</v>
      </c>
      <c r="D10" s="12">
        <f t="array" ref="D10">SUM(IF(($A10=tbl_venduto[Punto vendita])*(D$3=tbl_venduto[Tipo Prodotto])*($B$2&gt;=tbl_venduto[Mese]),tbl_venduto[Importo],0))</f>
        <v>179.4</v>
      </c>
      <c r="E10" s="7">
        <f t="shared" si="0"/>
        <v>3220.73</v>
      </c>
      <c r="F10" s="17">
        <f t="array" ref="F10">SUM(IF($A10=tbl_obiettivi[Punto vendita],tbl_obiettivi[Fatturato],0))</f>
        <v>12133</v>
      </c>
      <c r="G10" s="20"/>
      <c r="H10" s="12">
        <f t="shared" si="1"/>
        <v>2911.92</v>
      </c>
      <c r="I10" s="27">
        <f t="shared" si="2"/>
        <v>1.1060503035797686</v>
      </c>
    </row>
    <row r="11" spans="1:9" x14ac:dyDescent="0.25">
      <c r="A11" s="3"/>
      <c r="B11" s="7">
        <f>SUM(B4:B10)</f>
        <v>12300.12</v>
      </c>
      <c r="C11" s="7">
        <f t="shared" ref="C11:H11" si="3">SUM(C4:C10)</f>
        <v>1897.03</v>
      </c>
      <c r="D11" s="7">
        <f t="shared" si="3"/>
        <v>813.46</v>
      </c>
      <c r="E11" s="7">
        <f t="shared" si="3"/>
        <v>15010.61</v>
      </c>
      <c r="F11" s="16">
        <f t="shared" si="3"/>
        <v>57552</v>
      </c>
      <c r="G11" s="21"/>
      <c r="H11" s="7">
        <f t="shared" si="3"/>
        <v>13812.48</v>
      </c>
      <c r="I11" s="28">
        <f t="shared" si="2"/>
        <v>1.086742569039014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J22" sqref="J22"/>
    </sheetView>
  </sheetViews>
  <sheetFormatPr defaultRowHeight="15" x14ac:dyDescent="0.25"/>
  <cols>
    <col min="1" max="1" width="18.28515625" bestFit="1" customWidth="1"/>
    <col min="2" max="2" width="21.140625" bestFit="1" customWidth="1"/>
    <col min="3" max="3" width="8.42578125" customWidth="1"/>
    <col min="4" max="4" width="9.28515625" customWidth="1"/>
    <col min="5" max="5" width="18.28515625" bestFit="1" customWidth="1"/>
  </cols>
  <sheetData>
    <row r="3" spans="1:5" x14ac:dyDescent="0.25">
      <c r="A3" s="24" t="s">
        <v>29</v>
      </c>
      <c r="B3" s="24" t="s">
        <v>32</v>
      </c>
    </row>
    <row r="4" spans="1:5" x14ac:dyDescent="0.25">
      <c r="A4" s="24" t="s">
        <v>30</v>
      </c>
      <c r="B4" t="s">
        <v>3</v>
      </c>
      <c r="C4" t="s">
        <v>6</v>
      </c>
      <c r="D4" t="s">
        <v>7</v>
      </c>
      <c r="E4" t="s">
        <v>31</v>
      </c>
    </row>
    <row r="5" spans="1:5" x14ac:dyDescent="0.25">
      <c r="A5" s="25">
        <v>1</v>
      </c>
      <c r="B5" s="1">
        <v>3288.6500000000005</v>
      </c>
      <c r="C5" s="1">
        <v>481.72000000000008</v>
      </c>
      <c r="D5" s="1">
        <v>207.82999999999998</v>
      </c>
      <c r="E5" s="1">
        <v>3978.2000000000007</v>
      </c>
    </row>
    <row r="6" spans="1:5" x14ac:dyDescent="0.25">
      <c r="A6" s="25">
        <v>2</v>
      </c>
      <c r="B6" s="1">
        <v>4449.6399999999994</v>
      </c>
      <c r="C6" s="1">
        <v>771.52</v>
      </c>
      <c r="D6" s="1">
        <v>297.63</v>
      </c>
      <c r="E6" s="1">
        <v>5518.79</v>
      </c>
    </row>
    <row r="7" spans="1:5" x14ac:dyDescent="0.25">
      <c r="A7" s="25">
        <v>3</v>
      </c>
      <c r="B7" s="1">
        <v>4561.8300000000008</v>
      </c>
      <c r="C7" s="1">
        <v>643.79</v>
      </c>
      <c r="D7" s="1">
        <v>308</v>
      </c>
      <c r="E7" s="1">
        <v>5513.6200000000008</v>
      </c>
    </row>
    <row r="8" spans="1:5" x14ac:dyDescent="0.25">
      <c r="A8" s="25" t="s">
        <v>31</v>
      </c>
      <c r="B8" s="1">
        <v>12300.12</v>
      </c>
      <c r="C8" s="1">
        <v>1897.03</v>
      </c>
      <c r="D8" s="1">
        <v>813.46</v>
      </c>
      <c r="E8" s="1">
        <v>15010.610000000002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8.28515625" bestFit="1" customWidth="1"/>
    <col min="2" max="2" width="20.7109375" bestFit="1" customWidth="1"/>
    <col min="3" max="3" width="6.85546875" bestFit="1" customWidth="1"/>
  </cols>
  <sheetData>
    <row r="1" spans="1:3" x14ac:dyDescent="0.25">
      <c r="A1" s="1" t="s">
        <v>0</v>
      </c>
      <c r="B1" s="1" t="s">
        <v>1</v>
      </c>
      <c r="C1" s="1" t="s">
        <v>40</v>
      </c>
    </row>
    <row r="2" spans="1:3" x14ac:dyDescent="0.25">
      <c r="A2" s="1">
        <v>1</v>
      </c>
      <c r="B2" s="1">
        <v>0.08</v>
      </c>
      <c r="C2" s="1" t="s">
        <v>38</v>
      </c>
    </row>
    <row r="3" spans="1:3" x14ac:dyDescent="0.25">
      <c r="A3" s="1">
        <v>2</v>
      </c>
      <c r="B3" s="1">
        <v>0.08</v>
      </c>
      <c r="C3" s="1" t="s">
        <v>38</v>
      </c>
    </row>
    <row r="4" spans="1:3" x14ac:dyDescent="0.25">
      <c r="A4" s="1">
        <v>3</v>
      </c>
      <c r="B4" s="1">
        <v>0.08</v>
      </c>
      <c r="C4" s="1" t="s">
        <v>38</v>
      </c>
    </row>
    <row r="5" spans="1:3" x14ac:dyDescent="0.25">
      <c r="A5" s="1">
        <v>4</v>
      </c>
      <c r="B5" s="1">
        <v>0.08</v>
      </c>
      <c r="C5" s="1" t="s">
        <v>38</v>
      </c>
    </row>
    <row r="6" spans="1:3" x14ac:dyDescent="0.25">
      <c r="A6" s="1">
        <v>5</v>
      </c>
      <c r="B6" s="1">
        <v>0.08</v>
      </c>
      <c r="C6" s="1" t="s">
        <v>38</v>
      </c>
    </row>
    <row r="7" spans="1:3" x14ac:dyDescent="0.25">
      <c r="A7" s="1">
        <v>6</v>
      </c>
      <c r="B7" s="1">
        <v>0.08</v>
      </c>
      <c r="C7" s="1" t="s">
        <v>38</v>
      </c>
    </row>
    <row r="8" spans="1:3" x14ac:dyDescent="0.25">
      <c r="A8" s="1">
        <v>7</v>
      </c>
      <c r="B8" s="1">
        <v>0.08</v>
      </c>
      <c r="C8" s="1" t="s">
        <v>38</v>
      </c>
    </row>
    <row r="9" spans="1:3" x14ac:dyDescent="0.25">
      <c r="A9" s="1">
        <v>8</v>
      </c>
      <c r="B9" s="1">
        <v>0.06</v>
      </c>
      <c r="C9" s="1" t="s">
        <v>38</v>
      </c>
    </row>
    <row r="10" spans="1:3" x14ac:dyDescent="0.25">
      <c r="A10" s="1">
        <v>9</v>
      </c>
      <c r="B10" s="1">
        <v>0.08</v>
      </c>
      <c r="C10" s="1" t="s">
        <v>38</v>
      </c>
    </row>
    <row r="11" spans="1:3" x14ac:dyDescent="0.25">
      <c r="A11" s="1">
        <v>10</v>
      </c>
      <c r="B11" s="1">
        <v>0.08</v>
      </c>
      <c r="C11" s="1" t="s">
        <v>38</v>
      </c>
    </row>
    <row r="12" spans="1:3" x14ac:dyDescent="0.25">
      <c r="A12" s="1">
        <v>11</v>
      </c>
      <c r="B12" s="1">
        <v>0.08</v>
      </c>
      <c r="C12" s="1" t="s">
        <v>38</v>
      </c>
    </row>
    <row r="13" spans="1:3" x14ac:dyDescent="0.25">
      <c r="A13" s="1">
        <v>12</v>
      </c>
      <c r="B13" s="1">
        <v>0.14000000000000001</v>
      </c>
      <c r="C13" s="1" t="s">
        <v>38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" sqref="D1:D1048576"/>
    </sheetView>
  </sheetViews>
  <sheetFormatPr defaultRowHeight="15" x14ac:dyDescent="0.25"/>
  <cols>
    <col min="1" max="1" width="15.85546875" customWidth="1"/>
    <col min="2" max="2" width="15.5703125" bestFit="1" customWidth="1"/>
    <col min="3" max="3" width="8" bestFit="1" customWidth="1"/>
    <col min="4" max="4" width="11.42578125" bestFit="1" customWidth="1"/>
    <col min="5" max="8" width="11.5703125" bestFit="1" customWidth="1"/>
  </cols>
  <sheetData>
    <row r="1" spans="1:8" x14ac:dyDescent="0.25">
      <c r="A1" s="1" t="s">
        <v>2</v>
      </c>
      <c r="B1" s="1" t="s">
        <v>15</v>
      </c>
      <c r="C1" s="1" t="s">
        <v>16</v>
      </c>
      <c r="D1" s="1" t="s">
        <v>17</v>
      </c>
      <c r="E1" s="1"/>
      <c r="F1" s="1"/>
      <c r="G1" s="1"/>
      <c r="H1" s="1"/>
    </row>
    <row r="2" spans="1:8" x14ac:dyDescent="0.25">
      <c r="A2" s="1" t="s">
        <v>8</v>
      </c>
      <c r="B2" s="1" t="s">
        <v>3</v>
      </c>
      <c r="C2" s="1" t="s">
        <v>4</v>
      </c>
      <c r="D2" s="1">
        <v>4869</v>
      </c>
      <c r="E2" s="1"/>
      <c r="F2" s="1"/>
      <c r="G2" s="1"/>
      <c r="H2" s="1"/>
    </row>
    <row r="3" spans="1:8" x14ac:dyDescent="0.25">
      <c r="A3" s="1" t="s">
        <v>8</v>
      </c>
      <c r="B3" s="1" t="s">
        <v>3</v>
      </c>
      <c r="C3" s="1" t="s">
        <v>5</v>
      </c>
      <c r="D3" s="1">
        <v>1125</v>
      </c>
      <c r="E3" s="1"/>
      <c r="F3" s="1"/>
      <c r="G3" s="1"/>
      <c r="H3" s="1"/>
    </row>
    <row r="4" spans="1:8" x14ac:dyDescent="0.25">
      <c r="A4" s="1" t="s">
        <v>8</v>
      </c>
      <c r="B4" s="1" t="s">
        <v>6</v>
      </c>
      <c r="C4" s="1"/>
      <c r="D4" s="1">
        <v>400</v>
      </c>
      <c r="E4" s="1"/>
      <c r="F4" s="1"/>
      <c r="G4" s="1"/>
      <c r="H4" s="1"/>
    </row>
    <row r="5" spans="1:8" x14ac:dyDescent="0.25">
      <c r="A5" s="1" t="s">
        <v>8</v>
      </c>
      <c r="B5" s="1" t="s">
        <v>7</v>
      </c>
      <c r="C5" s="1"/>
      <c r="D5" s="1">
        <v>100</v>
      </c>
      <c r="E5" s="1"/>
      <c r="F5" s="1"/>
      <c r="G5" s="1"/>
      <c r="H5" s="1"/>
    </row>
    <row r="6" spans="1:8" x14ac:dyDescent="0.25">
      <c r="A6" s="1" t="s">
        <v>9</v>
      </c>
      <c r="B6" s="1" t="s">
        <v>3</v>
      </c>
      <c r="C6" s="1" t="s">
        <v>4</v>
      </c>
      <c r="D6" s="1">
        <v>5849</v>
      </c>
      <c r="E6" s="1"/>
      <c r="F6" s="1"/>
      <c r="G6" s="1"/>
      <c r="H6" s="1"/>
    </row>
    <row r="7" spans="1:8" x14ac:dyDescent="0.25">
      <c r="A7" s="1" t="s">
        <v>9</v>
      </c>
      <c r="B7" s="1" t="s">
        <v>3</v>
      </c>
      <c r="C7" s="1" t="s">
        <v>5</v>
      </c>
      <c r="D7" s="1">
        <v>2522</v>
      </c>
      <c r="E7" s="1"/>
      <c r="F7" s="1"/>
      <c r="G7" s="1"/>
      <c r="H7" s="1"/>
    </row>
    <row r="8" spans="1:8" x14ac:dyDescent="0.25">
      <c r="A8" s="1" t="s">
        <v>9</v>
      </c>
      <c r="B8" s="1" t="s">
        <v>6</v>
      </c>
      <c r="C8" s="1"/>
      <c r="D8" s="1">
        <v>355</v>
      </c>
      <c r="E8" s="1"/>
      <c r="F8" s="1"/>
      <c r="G8" s="1"/>
      <c r="H8" s="1"/>
    </row>
    <row r="9" spans="1:8" x14ac:dyDescent="0.25">
      <c r="A9" s="1" t="s">
        <v>9</v>
      </c>
      <c r="B9" s="1" t="s">
        <v>7</v>
      </c>
      <c r="C9" s="1"/>
      <c r="D9" s="1">
        <v>125</v>
      </c>
      <c r="E9" s="1"/>
      <c r="F9" s="1"/>
      <c r="G9" s="1"/>
      <c r="H9" s="1"/>
    </row>
    <row r="10" spans="1:8" x14ac:dyDescent="0.25">
      <c r="A10" s="1" t="s">
        <v>10</v>
      </c>
      <c r="B10" s="1" t="s">
        <v>3</v>
      </c>
      <c r="C10" s="1" t="s">
        <v>4</v>
      </c>
      <c r="D10" s="1">
        <v>3589</v>
      </c>
      <c r="E10" s="1"/>
      <c r="F10" s="1"/>
      <c r="G10" s="1"/>
      <c r="H10" s="1"/>
    </row>
    <row r="11" spans="1:8" x14ac:dyDescent="0.25">
      <c r="A11" s="1" t="s">
        <v>10</v>
      </c>
      <c r="B11" s="1" t="s">
        <v>3</v>
      </c>
      <c r="C11" s="1" t="s">
        <v>5</v>
      </c>
      <c r="D11" s="1">
        <v>4000</v>
      </c>
      <c r="E11" s="1"/>
      <c r="F11" s="1"/>
      <c r="G11" s="1"/>
      <c r="H11" s="1"/>
    </row>
    <row r="12" spans="1:8" x14ac:dyDescent="0.25">
      <c r="A12" s="1" t="s">
        <v>10</v>
      </c>
      <c r="B12" s="1" t="s">
        <v>6</v>
      </c>
      <c r="C12" s="1"/>
      <c r="D12" s="1">
        <v>179</v>
      </c>
      <c r="E12" s="1"/>
      <c r="F12" s="1"/>
      <c r="G12" s="1"/>
      <c r="H12" s="1"/>
    </row>
    <row r="13" spans="1:8" x14ac:dyDescent="0.25">
      <c r="A13" s="1" t="s">
        <v>10</v>
      </c>
      <c r="B13" s="1" t="s">
        <v>7</v>
      </c>
      <c r="C13" s="1"/>
      <c r="D13" s="1">
        <v>98</v>
      </c>
      <c r="E13" s="1"/>
      <c r="F13" s="1"/>
      <c r="G13" s="1"/>
      <c r="H13" s="1"/>
    </row>
    <row r="14" spans="1:8" x14ac:dyDescent="0.25">
      <c r="A14" s="1" t="s">
        <v>11</v>
      </c>
      <c r="B14" s="1" t="s">
        <v>3</v>
      </c>
      <c r="C14" s="1" t="s">
        <v>4</v>
      </c>
      <c r="D14" s="1">
        <v>5891</v>
      </c>
      <c r="E14" s="1"/>
      <c r="F14" s="1"/>
      <c r="G14" s="1"/>
      <c r="H14" s="1"/>
    </row>
    <row r="15" spans="1:8" x14ac:dyDescent="0.25">
      <c r="A15" s="1" t="s">
        <v>11</v>
      </c>
      <c r="B15" s="1" t="s">
        <v>3</v>
      </c>
      <c r="C15" s="1" t="s">
        <v>5</v>
      </c>
      <c r="D15" s="1">
        <v>3845</v>
      </c>
      <c r="E15" s="1"/>
      <c r="F15" s="1"/>
      <c r="G15" s="1"/>
      <c r="H15" s="1"/>
    </row>
    <row r="16" spans="1:8" x14ac:dyDescent="0.25">
      <c r="A16" s="1" t="s">
        <v>11</v>
      </c>
      <c r="B16" s="1" t="s">
        <v>6</v>
      </c>
      <c r="C16" s="1"/>
      <c r="D16" s="1">
        <v>123</v>
      </c>
      <c r="E16" s="1"/>
      <c r="F16" s="1"/>
      <c r="G16" s="1"/>
      <c r="H16" s="1"/>
    </row>
    <row r="17" spans="1:8" x14ac:dyDescent="0.25">
      <c r="A17" s="1" t="s">
        <v>11</v>
      </c>
      <c r="B17" s="1" t="s">
        <v>7</v>
      </c>
      <c r="C17" s="1"/>
      <c r="D17" s="1">
        <v>110</v>
      </c>
      <c r="E17" s="1"/>
      <c r="F17" s="1"/>
      <c r="G17" s="1"/>
      <c r="H17" s="1"/>
    </row>
    <row r="18" spans="1:8" x14ac:dyDescent="0.25">
      <c r="A18" s="1" t="s">
        <v>12</v>
      </c>
      <c r="B18" s="1" t="s">
        <v>3</v>
      </c>
      <c r="C18" s="1" t="s">
        <v>4</v>
      </c>
      <c r="D18" s="1">
        <v>2256</v>
      </c>
      <c r="E18" s="1"/>
      <c r="F18" s="1"/>
      <c r="G18" s="1"/>
      <c r="H18" s="1"/>
    </row>
    <row r="19" spans="1:8" x14ac:dyDescent="0.25">
      <c r="A19" s="1" t="s">
        <v>12</v>
      </c>
      <c r="B19" s="1" t="s">
        <v>3</v>
      </c>
      <c r="C19" s="1" t="s">
        <v>5</v>
      </c>
      <c r="D19" s="1">
        <v>1234</v>
      </c>
      <c r="E19" s="1"/>
      <c r="F19" s="1"/>
      <c r="G19" s="1"/>
      <c r="H19" s="1"/>
    </row>
    <row r="20" spans="1:8" x14ac:dyDescent="0.25">
      <c r="A20" s="1" t="s">
        <v>12</v>
      </c>
      <c r="B20" s="1" t="s">
        <v>6</v>
      </c>
      <c r="C20" s="1"/>
      <c r="D20" s="1">
        <v>424</v>
      </c>
      <c r="E20" s="1"/>
      <c r="F20" s="1"/>
      <c r="G20" s="1"/>
      <c r="H20" s="1"/>
    </row>
    <row r="21" spans="1:8" x14ac:dyDescent="0.25">
      <c r="A21" s="1" t="s">
        <v>12</v>
      </c>
      <c r="B21" s="1" t="s">
        <v>7</v>
      </c>
      <c r="C21" s="1"/>
      <c r="D21" s="1">
        <v>100</v>
      </c>
      <c r="E21" s="1"/>
      <c r="F21" s="1"/>
      <c r="G21" s="1"/>
      <c r="H21" s="1"/>
    </row>
    <row r="22" spans="1:8" x14ac:dyDescent="0.25">
      <c r="A22" s="1" t="s">
        <v>13</v>
      </c>
      <c r="B22" s="1" t="s">
        <v>3</v>
      </c>
      <c r="C22" s="1" t="s">
        <v>4</v>
      </c>
      <c r="D22" s="1">
        <v>4000</v>
      </c>
      <c r="E22" s="1"/>
      <c r="F22" s="1"/>
      <c r="G22" s="1"/>
      <c r="H22" s="1"/>
    </row>
    <row r="23" spans="1:8" x14ac:dyDescent="0.25">
      <c r="A23" s="1" t="s">
        <v>13</v>
      </c>
      <c r="B23" s="1" t="s">
        <v>3</v>
      </c>
      <c r="C23" s="1" t="s">
        <v>5</v>
      </c>
      <c r="D23" s="1">
        <v>4000</v>
      </c>
      <c r="E23" s="1"/>
      <c r="F23" s="1"/>
      <c r="G23" s="1"/>
      <c r="H23" s="1"/>
    </row>
    <row r="24" spans="1:8" x14ac:dyDescent="0.25">
      <c r="A24" s="1" t="s">
        <v>13</v>
      </c>
      <c r="B24" s="1" t="s">
        <v>6</v>
      </c>
      <c r="C24" s="1"/>
      <c r="D24" s="1">
        <v>125</v>
      </c>
      <c r="E24" s="1"/>
      <c r="F24" s="1"/>
      <c r="G24" s="1"/>
      <c r="H24" s="1"/>
    </row>
    <row r="25" spans="1:8" x14ac:dyDescent="0.25">
      <c r="A25" s="1" t="s">
        <v>13</v>
      </c>
      <c r="B25" s="1" t="s">
        <v>7</v>
      </c>
      <c r="C25" s="1"/>
      <c r="D25" s="1">
        <v>100</v>
      </c>
      <c r="E25" s="1"/>
      <c r="F25" s="1"/>
      <c r="G25" s="1"/>
      <c r="H25" s="1"/>
    </row>
    <row r="26" spans="1:8" x14ac:dyDescent="0.25">
      <c r="A26" s="1" t="s">
        <v>14</v>
      </c>
      <c r="B26" s="1" t="s">
        <v>3</v>
      </c>
      <c r="C26" s="1" t="s">
        <v>4</v>
      </c>
      <c r="D26" s="1">
        <v>6845</v>
      </c>
      <c r="E26" s="1"/>
      <c r="F26" s="1"/>
      <c r="G26" s="1"/>
      <c r="H26" s="1"/>
    </row>
    <row r="27" spans="1:8" x14ac:dyDescent="0.25">
      <c r="A27" s="1" t="s">
        <v>14</v>
      </c>
      <c r="B27" s="1" t="s">
        <v>3</v>
      </c>
      <c r="C27" s="1" t="s">
        <v>5</v>
      </c>
      <c r="D27" s="1">
        <v>4658</v>
      </c>
      <c r="E27" s="1"/>
      <c r="F27" s="1"/>
      <c r="G27" s="1"/>
      <c r="H27" s="1"/>
    </row>
    <row r="28" spans="1:8" x14ac:dyDescent="0.25">
      <c r="A28" s="1" t="s">
        <v>14</v>
      </c>
      <c r="B28" s="1" t="s">
        <v>6</v>
      </c>
      <c r="C28" s="1"/>
      <c r="D28" s="1">
        <v>480</v>
      </c>
      <c r="E28" s="1"/>
      <c r="F28" s="1"/>
      <c r="G28" s="1"/>
      <c r="H28" s="1"/>
    </row>
    <row r="29" spans="1:8" x14ac:dyDescent="0.25">
      <c r="A29" s="1" t="s">
        <v>14</v>
      </c>
      <c r="B29" s="1" t="s">
        <v>7</v>
      </c>
      <c r="C29" s="1"/>
      <c r="D29" s="1">
        <v>150</v>
      </c>
      <c r="E29" s="1"/>
      <c r="F29" s="1"/>
      <c r="G29" s="1"/>
      <c r="H29" s="1"/>
    </row>
    <row r="30" spans="1:8" x14ac:dyDescent="0.25">
      <c r="E30" s="1"/>
      <c r="F30" s="1"/>
      <c r="G30" s="1"/>
      <c r="H30" s="1"/>
    </row>
    <row r="31" spans="1:8" x14ac:dyDescent="0.25">
      <c r="E31" s="1"/>
      <c r="F31" s="1"/>
      <c r="G31" s="1"/>
      <c r="H31" s="1"/>
    </row>
    <row r="32" spans="1:8" x14ac:dyDescent="0.25">
      <c r="E32" s="1"/>
      <c r="F32" s="1"/>
      <c r="G32" s="1"/>
      <c r="H32" s="1"/>
    </row>
    <row r="33" spans="5:8" x14ac:dyDescent="0.25">
      <c r="E33" s="1"/>
      <c r="F33" s="1"/>
      <c r="G33" s="1"/>
      <c r="H33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G1" sqref="G1:G1048576"/>
    </sheetView>
  </sheetViews>
  <sheetFormatPr defaultRowHeight="15" x14ac:dyDescent="0.25"/>
  <cols>
    <col min="1" max="1" width="15.85546875" bestFit="1" customWidth="1"/>
    <col min="2" max="2" width="16.42578125" bestFit="1" customWidth="1"/>
    <col min="3" max="3" width="15.5703125" bestFit="1" customWidth="1"/>
    <col min="4" max="5" width="8" bestFit="1" customWidth="1"/>
    <col min="6" max="6" width="8.28515625" bestFit="1" customWidth="1"/>
    <col min="7" max="7" width="10.42578125" bestFit="1" customWidth="1"/>
  </cols>
  <sheetData>
    <row r="1" spans="1:7" x14ac:dyDescent="0.25">
      <c r="A1" s="1" t="s">
        <v>2</v>
      </c>
      <c r="B1" s="1" t="s">
        <v>18</v>
      </c>
      <c r="C1" s="1" t="s">
        <v>19</v>
      </c>
      <c r="D1" s="1" t="s">
        <v>16</v>
      </c>
      <c r="E1" s="1" t="s">
        <v>20</v>
      </c>
      <c r="F1" s="1" t="s">
        <v>0</v>
      </c>
      <c r="G1" s="1" t="s">
        <v>21</v>
      </c>
    </row>
    <row r="2" spans="1:7" x14ac:dyDescent="0.25">
      <c r="A2" s="1" t="s">
        <v>8</v>
      </c>
      <c r="B2" s="1" t="s">
        <v>22</v>
      </c>
      <c r="C2" s="1" t="s">
        <v>7</v>
      </c>
      <c r="D2" s="1"/>
      <c r="E2" s="1">
        <v>2021</v>
      </c>
      <c r="F2" s="1">
        <v>1</v>
      </c>
      <c r="G2" s="1">
        <v>23.96</v>
      </c>
    </row>
    <row r="3" spans="1:7" x14ac:dyDescent="0.25">
      <c r="A3" s="1" t="s">
        <v>8</v>
      </c>
      <c r="B3" s="1" t="s">
        <v>22</v>
      </c>
      <c r="C3" s="1" t="s">
        <v>7</v>
      </c>
      <c r="D3" s="1"/>
      <c r="E3" s="1">
        <v>2021</v>
      </c>
      <c r="F3" s="1">
        <v>2</v>
      </c>
      <c r="G3" s="1">
        <v>41.37</v>
      </c>
    </row>
    <row r="4" spans="1:7" x14ac:dyDescent="0.25">
      <c r="A4" s="1" t="s">
        <v>8</v>
      </c>
      <c r="B4" s="1" t="s">
        <v>22</v>
      </c>
      <c r="C4" s="1" t="s">
        <v>7</v>
      </c>
      <c r="D4" s="1"/>
      <c r="E4" s="1">
        <v>2021</v>
      </c>
      <c r="F4" s="1">
        <v>3</v>
      </c>
      <c r="G4" s="1">
        <v>37.020000000000003</v>
      </c>
    </row>
    <row r="5" spans="1:7" x14ac:dyDescent="0.25">
      <c r="A5" s="1" t="s">
        <v>8</v>
      </c>
      <c r="B5" s="1" t="s">
        <v>22</v>
      </c>
      <c r="C5" s="1" t="s">
        <v>3</v>
      </c>
      <c r="D5" s="1" t="s">
        <v>4</v>
      </c>
      <c r="E5" s="1">
        <v>2021</v>
      </c>
      <c r="F5" s="1">
        <v>1</v>
      </c>
      <c r="G5" s="1">
        <v>174.2</v>
      </c>
    </row>
    <row r="6" spans="1:7" x14ac:dyDescent="0.25">
      <c r="A6" s="1" t="s">
        <v>8</v>
      </c>
      <c r="B6" s="1" t="s">
        <v>22</v>
      </c>
      <c r="C6" s="1" t="s">
        <v>3</v>
      </c>
      <c r="D6" s="1" t="s">
        <v>5</v>
      </c>
      <c r="E6" s="1">
        <v>2021</v>
      </c>
      <c r="F6" s="1">
        <v>1</v>
      </c>
      <c r="G6" s="1">
        <v>189.45</v>
      </c>
    </row>
    <row r="7" spans="1:7" x14ac:dyDescent="0.25">
      <c r="A7" s="1" t="s">
        <v>8</v>
      </c>
      <c r="B7" s="1" t="s">
        <v>22</v>
      </c>
      <c r="C7" s="1" t="s">
        <v>3</v>
      </c>
      <c r="D7" s="1" t="s">
        <v>4</v>
      </c>
      <c r="E7" s="1">
        <v>2021</v>
      </c>
      <c r="F7" s="1">
        <v>2</v>
      </c>
      <c r="G7" s="1">
        <v>200.34</v>
      </c>
    </row>
    <row r="8" spans="1:7" x14ac:dyDescent="0.25">
      <c r="A8" s="1" t="s">
        <v>8</v>
      </c>
      <c r="B8" s="1" t="s">
        <v>22</v>
      </c>
      <c r="C8" s="1" t="s">
        <v>3</v>
      </c>
      <c r="D8" s="1" t="s">
        <v>5</v>
      </c>
      <c r="E8" s="1">
        <v>2021</v>
      </c>
      <c r="F8" s="1">
        <v>2</v>
      </c>
      <c r="G8" s="1">
        <v>198.18</v>
      </c>
    </row>
    <row r="9" spans="1:7" x14ac:dyDescent="0.25">
      <c r="A9" s="1" t="s">
        <v>8</v>
      </c>
      <c r="B9" s="1" t="s">
        <v>22</v>
      </c>
      <c r="C9" s="1" t="s">
        <v>3</v>
      </c>
      <c r="D9" s="1" t="s">
        <v>4</v>
      </c>
      <c r="E9" s="1">
        <v>2021</v>
      </c>
      <c r="F9" s="1">
        <v>3</v>
      </c>
      <c r="G9" s="1">
        <v>317.94</v>
      </c>
    </row>
    <row r="10" spans="1:7" x14ac:dyDescent="0.25">
      <c r="A10" s="1" t="s">
        <v>8</v>
      </c>
      <c r="B10" s="1" t="s">
        <v>22</v>
      </c>
      <c r="C10" s="1" t="s">
        <v>3</v>
      </c>
      <c r="D10" s="1" t="s">
        <v>5</v>
      </c>
      <c r="E10" s="1">
        <v>2021</v>
      </c>
      <c r="F10" s="1">
        <v>3</v>
      </c>
      <c r="G10" s="1">
        <v>217.78</v>
      </c>
    </row>
    <row r="11" spans="1:7" x14ac:dyDescent="0.25">
      <c r="A11" s="1" t="s">
        <v>8</v>
      </c>
      <c r="B11" s="1" t="s">
        <v>22</v>
      </c>
      <c r="C11" s="1" t="s">
        <v>6</v>
      </c>
      <c r="D11" s="1"/>
      <c r="E11" s="1">
        <v>2021</v>
      </c>
      <c r="F11" s="1">
        <v>1</v>
      </c>
      <c r="G11" s="1">
        <v>69.680000000000007</v>
      </c>
    </row>
    <row r="12" spans="1:7" x14ac:dyDescent="0.25">
      <c r="A12" s="1" t="s">
        <v>8</v>
      </c>
      <c r="B12" s="1" t="s">
        <v>22</v>
      </c>
      <c r="C12" s="1" t="s">
        <v>6</v>
      </c>
      <c r="D12" s="1"/>
      <c r="E12" s="1">
        <v>2021</v>
      </c>
      <c r="F12" s="1">
        <v>2</v>
      </c>
      <c r="G12" s="1">
        <v>102.35</v>
      </c>
    </row>
    <row r="13" spans="1:7" x14ac:dyDescent="0.25">
      <c r="A13" s="1" t="s">
        <v>8</v>
      </c>
      <c r="B13" s="1" t="s">
        <v>22</v>
      </c>
      <c r="C13" s="1" t="s">
        <v>6</v>
      </c>
      <c r="D13" s="1"/>
      <c r="E13" s="1">
        <v>2021</v>
      </c>
      <c r="F13" s="1">
        <v>3</v>
      </c>
      <c r="G13" s="1">
        <v>74.040000000000006</v>
      </c>
    </row>
    <row r="14" spans="1:7" x14ac:dyDescent="0.25">
      <c r="A14" s="1" t="s">
        <v>9</v>
      </c>
      <c r="B14" s="1" t="s">
        <v>22</v>
      </c>
      <c r="C14" s="1" t="s">
        <v>7</v>
      </c>
      <c r="D14" s="1"/>
      <c r="E14" s="1">
        <v>2021</v>
      </c>
      <c r="F14" s="1">
        <v>1</v>
      </c>
      <c r="G14" s="1">
        <v>29.23</v>
      </c>
    </row>
    <row r="15" spans="1:7" x14ac:dyDescent="0.25">
      <c r="A15" s="1" t="s">
        <v>9</v>
      </c>
      <c r="B15" s="1" t="s">
        <v>22</v>
      </c>
      <c r="C15" s="1" t="s">
        <v>7</v>
      </c>
      <c r="D15" s="1"/>
      <c r="E15" s="1">
        <v>2021</v>
      </c>
      <c r="F15" s="1">
        <v>2</v>
      </c>
      <c r="G15" s="1">
        <v>37.24</v>
      </c>
    </row>
    <row r="16" spans="1:7" x14ac:dyDescent="0.25">
      <c r="A16" s="1" t="s">
        <v>9</v>
      </c>
      <c r="B16" s="1" t="s">
        <v>22</v>
      </c>
      <c r="C16" s="1" t="s">
        <v>7</v>
      </c>
      <c r="D16" s="1"/>
      <c r="E16" s="1">
        <v>2021</v>
      </c>
      <c r="F16" s="1">
        <v>3</v>
      </c>
      <c r="G16" s="1">
        <v>31.92</v>
      </c>
    </row>
    <row r="17" spans="1:7" x14ac:dyDescent="0.25">
      <c r="A17" s="1" t="s">
        <v>9</v>
      </c>
      <c r="B17" s="1" t="s">
        <v>22</v>
      </c>
      <c r="C17" s="1" t="s">
        <v>3</v>
      </c>
      <c r="D17" s="1" t="s">
        <v>4</v>
      </c>
      <c r="E17" s="1">
        <v>2021</v>
      </c>
      <c r="F17" s="1">
        <v>1</v>
      </c>
      <c r="G17" s="1">
        <v>215.39</v>
      </c>
    </row>
    <row r="18" spans="1:7" x14ac:dyDescent="0.25">
      <c r="A18" s="1" t="s">
        <v>9</v>
      </c>
      <c r="B18" s="1" t="s">
        <v>22</v>
      </c>
      <c r="C18" s="1" t="s">
        <v>3</v>
      </c>
      <c r="D18" s="1" t="s">
        <v>5</v>
      </c>
      <c r="E18" s="1">
        <v>2021</v>
      </c>
      <c r="F18" s="1">
        <v>1</v>
      </c>
      <c r="G18" s="1">
        <v>234</v>
      </c>
    </row>
    <row r="19" spans="1:7" x14ac:dyDescent="0.25">
      <c r="A19" s="1" t="s">
        <v>9</v>
      </c>
      <c r="B19" s="1" t="s">
        <v>22</v>
      </c>
      <c r="C19" s="1" t="s">
        <v>3</v>
      </c>
      <c r="D19" s="1" t="s">
        <v>4</v>
      </c>
      <c r="E19" s="1">
        <v>2021</v>
      </c>
      <c r="F19" s="1">
        <v>2</v>
      </c>
      <c r="G19" s="1">
        <v>255.32</v>
      </c>
    </row>
    <row r="20" spans="1:7" x14ac:dyDescent="0.25">
      <c r="A20" s="1" t="s">
        <v>9</v>
      </c>
      <c r="B20" s="1" t="s">
        <v>22</v>
      </c>
      <c r="C20" s="1" t="s">
        <v>3</v>
      </c>
      <c r="D20" s="1" t="s">
        <v>5</v>
      </c>
      <c r="E20" s="1">
        <v>2021</v>
      </c>
      <c r="F20" s="1">
        <v>2</v>
      </c>
      <c r="G20" s="1">
        <v>364.36</v>
      </c>
    </row>
    <row r="21" spans="1:7" x14ac:dyDescent="0.25">
      <c r="A21" s="1" t="s">
        <v>9</v>
      </c>
      <c r="B21" s="1" t="s">
        <v>22</v>
      </c>
      <c r="C21" s="1" t="s">
        <v>3</v>
      </c>
      <c r="D21" s="1" t="s">
        <v>4</v>
      </c>
      <c r="E21" s="1">
        <v>2021</v>
      </c>
      <c r="F21" s="1">
        <v>3</v>
      </c>
      <c r="G21" s="1">
        <v>295.2</v>
      </c>
    </row>
    <row r="22" spans="1:7" x14ac:dyDescent="0.25">
      <c r="A22" s="1" t="s">
        <v>9</v>
      </c>
      <c r="B22" s="1" t="s">
        <v>22</v>
      </c>
      <c r="C22" s="1" t="s">
        <v>3</v>
      </c>
      <c r="D22" s="1" t="s">
        <v>5</v>
      </c>
      <c r="E22" s="1">
        <v>2021</v>
      </c>
      <c r="F22" s="1">
        <v>3</v>
      </c>
      <c r="G22" s="1">
        <v>385.63</v>
      </c>
    </row>
    <row r="23" spans="1:7" x14ac:dyDescent="0.25">
      <c r="A23" s="1" t="s">
        <v>9</v>
      </c>
      <c r="B23" s="1" t="s">
        <v>22</v>
      </c>
      <c r="C23" s="1" t="s">
        <v>6</v>
      </c>
      <c r="D23" s="1"/>
      <c r="E23" s="1">
        <v>2021</v>
      </c>
      <c r="F23" s="1">
        <v>1</v>
      </c>
      <c r="G23" s="1">
        <v>79.760000000000005</v>
      </c>
    </row>
    <row r="24" spans="1:7" x14ac:dyDescent="0.25">
      <c r="A24" s="1" t="s">
        <v>9</v>
      </c>
      <c r="B24" s="1" t="s">
        <v>22</v>
      </c>
      <c r="C24" s="1" t="s">
        <v>6</v>
      </c>
      <c r="D24" s="1"/>
      <c r="E24" s="1">
        <v>2021</v>
      </c>
      <c r="F24" s="1">
        <v>2</v>
      </c>
      <c r="G24" s="1">
        <v>143.62</v>
      </c>
    </row>
    <row r="25" spans="1:7" x14ac:dyDescent="0.25">
      <c r="A25" s="1" t="s">
        <v>9</v>
      </c>
      <c r="B25" s="1" t="s">
        <v>22</v>
      </c>
      <c r="C25" s="1" t="s">
        <v>6</v>
      </c>
      <c r="D25" s="1"/>
      <c r="E25" s="1">
        <v>2021</v>
      </c>
      <c r="F25" s="1">
        <v>3</v>
      </c>
      <c r="G25" s="1">
        <v>111.7</v>
      </c>
    </row>
    <row r="26" spans="1:7" x14ac:dyDescent="0.25">
      <c r="A26" s="1" t="s">
        <v>10</v>
      </c>
      <c r="B26" s="1" t="s">
        <v>22</v>
      </c>
      <c r="C26" s="1" t="s">
        <v>7</v>
      </c>
      <c r="D26" s="1"/>
      <c r="E26" s="1">
        <v>2021</v>
      </c>
      <c r="F26" s="1">
        <v>1</v>
      </c>
      <c r="G26" s="1">
        <v>30.75</v>
      </c>
    </row>
    <row r="27" spans="1:7" x14ac:dyDescent="0.25">
      <c r="A27" s="1" t="s">
        <v>10</v>
      </c>
      <c r="B27" s="1" t="s">
        <v>22</v>
      </c>
      <c r="C27" s="1" t="s">
        <v>7</v>
      </c>
      <c r="D27" s="1"/>
      <c r="E27" s="1">
        <v>2021</v>
      </c>
      <c r="F27" s="1">
        <v>2</v>
      </c>
      <c r="G27" s="1">
        <v>39.21</v>
      </c>
    </row>
    <row r="28" spans="1:7" x14ac:dyDescent="0.25">
      <c r="A28" s="1" t="s">
        <v>10</v>
      </c>
      <c r="B28" s="1" t="s">
        <v>22</v>
      </c>
      <c r="C28" s="1" t="s">
        <v>7</v>
      </c>
      <c r="D28" s="1"/>
      <c r="E28" s="1">
        <v>2021</v>
      </c>
      <c r="F28" s="1">
        <v>3</v>
      </c>
      <c r="G28" s="1">
        <v>47.62</v>
      </c>
    </row>
    <row r="29" spans="1:7" x14ac:dyDescent="0.25">
      <c r="A29" s="1" t="s">
        <v>10</v>
      </c>
      <c r="B29" s="1" t="s">
        <v>22</v>
      </c>
      <c r="C29" s="1" t="s">
        <v>3</v>
      </c>
      <c r="D29" s="1" t="s">
        <v>4</v>
      </c>
      <c r="E29" s="1">
        <v>2021</v>
      </c>
      <c r="F29" s="1">
        <v>1</v>
      </c>
      <c r="G29" s="1">
        <v>229.67</v>
      </c>
    </row>
    <row r="30" spans="1:7" x14ac:dyDescent="0.25">
      <c r="A30" s="1" t="s">
        <v>10</v>
      </c>
      <c r="B30" s="1" t="s">
        <v>22</v>
      </c>
      <c r="C30" s="1" t="s">
        <v>3</v>
      </c>
      <c r="D30" s="1" t="s">
        <v>5</v>
      </c>
      <c r="E30" s="1">
        <v>2021</v>
      </c>
      <c r="F30" s="1">
        <v>1</v>
      </c>
      <c r="G30" s="1">
        <v>249.28</v>
      </c>
    </row>
    <row r="31" spans="1:7" x14ac:dyDescent="0.25">
      <c r="A31" s="1" t="s">
        <v>10</v>
      </c>
      <c r="B31" s="1" t="s">
        <v>22</v>
      </c>
      <c r="C31" s="1" t="s">
        <v>3</v>
      </c>
      <c r="D31" s="1" t="s">
        <v>4</v>
      </c>
      <c r="E31" s="1">
        <v>2021</v>
      </c>
      <c r="F31" s="1">
        <v>2</v>
      </c>
      <c r="G31" s="1">
        <v>330.53</v>
      </c>
    </row>
    <row r="32" spans="1:7" x14ac:dyDescent="0.25">
      <c r="A32" s="1" t="s">
        <v>10</v>
      </c>
      <c r="B32" s="1" t="s">
        <v>22</v>
      </c>
      <c r="C32" s="1" t="s">
        <v>3</v>
      </c>
      <c r="D32" s="1" t="s">
        <v>5</v>
      </c>
      <c r="E32" s="1">
        <v>2021</v>
      </c>
      <c r="F32" s="1">
        <v>2</v>
      </c>
      <c r="G32" s="1">
        <v>302.52</v>
      </c>
    </row>
    <row r="33" spans="1:7" x14ac:dyDescent="0.25">
      <c r="A33" s="1" t="s">
        <v>10</v>
      </c>
      <c r="B33" s="1" t="s">
        <v>22</v>
      </c>
      <c r="C33" s="1" t="s">
        <v>3</v>
      </c>
      <c r="D33" s="1" t="s">
        <v>4</v>
      </c>
      <c r="E33" s="1">
        <v>2021</v>
      </c>
      <c r="F33" s="1">
        <v>3</v>
      </c>
      <c r="G33" s="1">
        <v>243.71</v>
      </c>
    </row>
    <row r="34" spans="1:7" x14ac:dyDescent="0.25">
      <c r="A34" s="1" t="s">
        <v>10</v>
      </c>
      <c r="B34" s="1" t="s">
        <v>22</v>
      </c>
      <c r="C34" s="1" t="s">
        <v>3</v>
      </c>
      <c r="D34" s="1" t="s">
        <v>5</v>
      </c>
      <c r="E34" s="1">
        <v>2021</v>
      </c>
      <c r="F34" s="1">
        <v>3</v>
      </c>
      <c r="G34" s="1">
        <v>288.51</v>
      </c>
    </row>
    <row r="35" spans="1:7" x14ac:dyDescent="0.25">
      <c r="A35" s="1" t="s">
        <v>10</v>
      </c>
      <c r="B35" s="1" t="s">
        <v>22</v>
      </c>
      <c r="C35" s="1" t="s">
        <v>6</v>
      </c>
      <c r="D35" s="1"/>
      <c r="E35" s="1">
        <v>2021</v>
      </c>
      <c r="F35" s="1">
        <v>1</v>
      </c>
      <c r="G35" s="1">
        <v>78.37</v>
      </c>
    </row>
    <row r="36" spans="1:7" x14ac:dyDescent="0.25">
      <c r="A36" s="1" t="s">
        <v>10</v>
      </c>
      <c r="B36" s="1" t="s">
        <v>22</v>
      </c>
      <c r="C36" s="1" t="s">
        <v>6</v>
      </c>
      <c r="D36" s="1"/>
      <c r="E36" s="1">
        <v>2021</v>
      </c>
      <c r="F36" s="1">
        <v>2</v>
      </c>
      <c r="G36" s="1">
        <v>137.25</v>
      </c>
    </row>
    <row r="37" spans="1:7" x14ac:dyDescent="0.25">
      <c r="A37" s="1" t="s">
        <v>10</v>
      </c>
      <c r="B37" s="1" t="s">
        <v>22</v>
      </c>
      <c r="C37" s="1" t="s">
        <v>6</v>
      </c>
      <c r="D37" s="1"/>
      <c r="E37" s="1">
        <v>2021</v>
      </c>
      <c r="F37" s="1">
        <v>3</v>
      </c>
      <c r="G37" s="1">
        <v>89.64</v>
      </c>
    </row>
    <row r="38" spans="1:7" x14ac:dyDescent="0.25">
      <c r="A38" s="1" t="s">
        <v>11</v>
      </c>
      <c r="B38" s="1" t="s">
        <v>22</v>
      </c>
      <c r="C38" s="1" t="s">
        <v>7</v>
      </c>
      <c r="D38" s="1"/>
      <c r="E38" s="1">
        <v>2021</v>
      </c>
      <c r="F38" s="1">
        <v>1</v>
      </c>
      <c r="G38" s="1">
        <v>30.05</v>
      </c>
    </row>
    <row r="39" spans="1:7" x14ac:dyDescent="0.25">
      <c r="A39" s="1" t="s">
        <v>11</v>
      </c>
      <c r="B39" s="1" t="s">
        <v>22</v>
      </c>
      <c r="C39" s="1" t="s">
        <v>7</v>
      </c>
      <c r="D39" s="1"/>
      <c r="E39" s="1">
        <v>2021</v>
      </c>
      <c r="F39" s="1">
        <v>2</v>
      </c>
      <c r="G39" s="1">
        <v>32.89</v>
      </c>
    </row>
    <row r="40" spans="1:7" x14ac:dyDescent="0.25">
      <c r="A40" s="1" t="s">
        <v>11</v>
      </c>
      <c r="B40" s="1" t="s">
        <v>22</v>
      </c>
      <c r="C40" s="1" t="s">
        <v>7</v>
      </c>
      <c r="D40" s="1"/>
      <c r="E40" s="1">
        <v>2021</v>
      </c>
      <c r="F40" s="1">
        <v>3</v>
      </c>
      <c r="G40" s="1">
        <v>46.57</v>
      </c>
    </row>
    <row r="41" spans="1:7" x14ac:dyDescent="0.25">
      <c r="A41" s="1" t="s">
        <v>11</v>
      </c>
      <c r="B41" s="1" t="s">
        <v>22</v>
      </c>
      <c r="C41" s="1" t="s">
        <v>3</v>
      </c>
      <c r="D41" s="1" t="s">
        <v>4</v>
      </c>
      <c r="E41" s="1">
        <v>2021</v>
      </c>
      <c r="F41" s="1">
        <v>1</v>
      </c>
      <c r="G41" s="1">
        <v>227.39</v>
      </c>
    </row>
    <row r="42" spans="1:7" x14ac:dyDescent="0.25">
      <c r="A42" s="1" t="s">
        <v>11</v>
      </c>
      <c r="B42" s="1" t="s">
        <v>22</v>
      </c>
      <c r="C42" s="1" t="s">
        <v>3</v>
      </c>
      <c r="D42" s="1" t="s">
        <v>5</v>
      </c>
      <c r="E42" s="1">
        <v>2021</v>
      </c>
      <c r="F42" s="1">
        <v>1</v>
      </c>
      <c r="G42" s="1">
        <v>246.57</v>
      </c>
    </row>
    <row r="43" spans="1:7" x14ac:dyDescent="0.25">
      <c r="A43" s="1" t="s">
        <v>11</v>
      </c>
      <c r="B43" s="1" t="s">
        <v>22</v>
      </c>
      <c r="C43" s="1" t="s">
        <v>3</v>
      </c>
      <c r="D43" s="1" t="s">
        <v>4</v>
      </c>
      <c r="E43" s="1">
        <v>2021</v>
      </c>
      <c r="F43" s="1">
        <v>2</v>
      </c>
      <c r="G43" s="1">
        <v>249.33</v>
      </c>
    </row>
    <row r="44" spans="1:7" x14ac:dyDescent="0.25">
      <c r="A44" s="1" t="s">
        <v>11</v>
      </c>
      <c r="B44" s="1" t="s">
        <v>22</v>
      </c>
      <c r="C44" s="1" t="s">
        <v>3</v>
      </c>
      <c r="D44" s="1" t="s">
        <v>5</v>
      </c>
      <c r="E44" s="1">
        <v>2021</v>
      </c>
      <c r="F44" s="1">
        <v>2</v>
      </c>
      <c r="G44" s="1">
        <v>463.06</v>
      </c>
    </row>
    <row r="45" spans="1:7" x14ac:dyDescent="0.25">
      <c r="A45" s="1" t="s">
        <v>11</v>
      </c>
      <c r="B45" s="1" t="s">
        <v>22</v>
      </c>
      <c r="C45" s="1" t="s">
        <v>3</v>
      </c>
      <c r="D45" s="1" t="s">
        <v>4</v>
      </c>
      <c r="E45" s="1">
        <v>2021</v>
      </c>
      <c r="F45" s="1">
        <v>3</v>
      </c>
      <c r="G45" s="1">
        <v>279.48</v>
      </c>
    </row>
    <row r="46" spans="1:7" x14ac:dyDescent="0.25">
      <c r="A46" s="1" t="s">
        <v>11</v>
      </c>
      <c r="B46" s="1" t="s">
        <v>22</v>
      </c>
      <c r="C46" s="1" t="s">
        <v>3</v>
      </c>
      <c r="D46" s="1" t="s">
        <v>5</v>
      </c>
      <c r="E46" s="1">
        <v>2021</v>
      </c>
      <c r="F46" s="1">
        <v>3</v>
      </c>
      <c r="G46" s="1">
        <v>465.79</v>
      </c>
    </row>
    <row r="47" spans="1:7" x14ac:dyDescent="0.25">
      <c r="A47" s="1" t="s">
        <v>11</v>
      </c>
      <c r="B47" s="1" t="s">
        <v>22</v>
      </c>
      <c r="C47" s="1" t="s">
        <v>6</v>
      </c>
      <c r="D47" s="1"/>
      <c r="E47" s="1">
        <v>2021</v>
      </c>
      <c r="F47" s="1">
        <v>1</v>
      </c>
      <c r="G47" s="1">
        <v>71.150000000000006</v>
      </c>
    </row>
    <row r="48" spans="1:7" x14ac:dyDescent="0.25">
      <c r="A48" s="1" t="s">
        <v>11</v>
      </c>
      <c r="B48" s="1" t="s">
        <v>22</v>
      </c>
      <c r="C48" s="1" t="s">
        <v>6</v>
      </c>
      <c r="D48" s="1"/>
      <c r="E48" s="1">
        <v>2021</v>
      </c>
      <c r="F48" s="1">
        <v>2</v>
      </c>
      <c r="G48" s="1">
        <v>126.03</v>
      </c>
    </row>
    <row r="49" spans="1:7" x14ac:dyDescent="0.25">
      <c r="A49" s="1" t="s">
        <v>11</v>
      </c>
      <c r="B49" s="1" t="s">
        <v>22</v>
      </c>
      <c r="C49" s="1" t="s">
        <v>6</v>
      </c>
      <c r="D49" s="1"/>
      <c r="E49" s="1">
        <v>2021</v>
      </c>
      <c r="F49" s="1">
        <v>3</v>
      </c>
      <c r="G49" s="1">
        <v>101.38</v>
      </c>
    </row>
    <row r="50" spans="1:7" x14ac:dyDescent="0.25">
      <c r="A50" s="1" t="s">
        <v>12</v>
      </c>
      <c r="B50" s="1" t="s">
        <v>22</v>
      </c>
      <c r="C50" s="1" t="s">
        <v>7</v>
      </c>
      <c r="D50" s="1"/>
      <c r="E50" s="1">
        <v>2021</v>
      </c>
      <c r="F50" s="1">
        <v>1</v>
      </c>
      <c r="G50" s="1">
        <v>17.239999999999998</v>
      </c>
    </row>
    <row r="51" spans="1:7" x14ac:dyDescent="0.25">
      <c r="A51" s="1" t="s">
        <v>12</v>
      </c>
      <c r="B51" s="1" t="s">
        <v>22</v>
      </c>
      <c r="C51" s="1" t="s">
        <v>7</v>
      </c>
      <c r="D51" s="1"/>
      <c r="E51" s="1">
        <v>2021</v>
      </c>
      <c r="F51" s="1">
        <v>2</v>
      </c>
      <c r="G51" s="1">
        <v>29.9</v>
      </c>
    </row>
    <row r="52" spans="1:7" x14ac:dyDescent="0.25">
      <c r="A52" s="1" t="s">
        <v>12</v>
      </c>
      <c r="B52" s="1" t="s">
        <v>22</v>
      </c>
      <c r="C52" s="1" t="s">
        <v>7</v>
      </c>
      <c r="D52" s="1"/>
      <c r="E52" s="1">
        <v>2021</v>
      </c>
      <c r="F52" s="1">
        <v>3</v>
      </c>
      <c r="G52" s="1">
        <v>20.45</v>
      </c>
    </row>
    <row r="53" spans="1:7" x14ac:dyDescent="0.25">
      <c r="A53" s="1" t="s">
        <v>12</v>
      </c>
      <c r="B53" s="1" t="s">
        <v>22</v>
      </c>
      <c r="C53" s="1" t="s">
        <v>3</v>
      </c>
      <c r="D53" s="1" t="s">
        <v>4</v>
      </c>
      <c r="E53" s="1">
        <v>2021</v>
      </c>
      <c r="F53" s="1">
        <v>1</v>
      </c>
      <c r="G53" s="1">
        <v>132.19999999999999</v>
      </c>
    </row>
    <row r="54" spans="1:7" x14ac:dyDescent="0.25">
      <c r="A54" s="1" t="s">
        <v>12</v>
      </c>
      <c r="B54" s="1" t="s">
        <v>22</v>
      </c>
      <c r="C54" s="1" t="s">
        <v>3</v>
      </c>
      <c r="D54" s="1" t="s">
        <v>5</v>
      </c>
      <c r="E54" s="1">
        <v>2021</v>
      </c>
      <c r="F54" s="1">
        <v>1</v>
      </c>
      <c r="G54" s="1">
        <v>143.22</v>
      </c>
    </row>
    <row r="55" spans="1:7" x14ac:dyDescent="0.25">
      <c r="A55" s="1" t="s">
        <v>12</v>
      </c>
      <c r="B55" s="1" t="s">
        <v>22</v>
      </c>
      <c r="C55" s="1" t="s">
        <v>3</v>
      </c>
      <c r="D55" s="1" t="s">
        <v>4</v>
      </c>
      <c r="E55" s="1">
        <v>2021</v>
      </c>
      <c r="F55" s="1">
        <v>2</v>
      </c>
      <c r="G55" s="1">
        <v>248.68</v>
      </c>
    </row>
    <row r="56" spans="1:7" x14ac:dyDescent="0.25">
      <c r="A56" s="1" t="s">
        <v>12</v>
      </c>
      <c r="B56" s="1" t="s">
        <v>22</v>
      </c>
      <c r="C56" s="1" t="s">
        <v>3</v>
      </c>
      <c r="D56" s="1" t="s">
        <v>5</v>
      </c>
      <c r="E56" s="1">
        <v>2021</v>
      </c>
      <c r="F56" s="1">
        <v>2</v>
      </c>
      <c r="G56" s="1">
        <v>266</v>
      </c>
    </row>
    <row r="57" spans="1:7" x14ac:dyDescent="0.25">
      <c r="A57" s="1" t="s">
        <v>12</v>
      </c>
      <c r="B57" s="1" t="s">
        <v>22</v>
      </c>
      <c r="C57" s="1" t="s">
        <v>3</v>
      </c>
      <c r="D57" s="1" t="s">
        <v>4</v>
      </c>
      <c r="E57" s="1">
        <v>2021</v>
      </c>
      <c r="F57" s="1">
        <v>3</v>
      </c>
      <c r="G57" s="1">
        <v>240.82</v>
      </c>
    </row>
    <row r="58" spans="1:7" x14ac:dyDescent="0.25">
      <c r="A58" s="1" t="s">
        <v>12</v>
      </c>
      <c r="B58" s="1" t="s">
        <v>22</v>
      </c>
      <c r="C58" s="1" t="s">
        <v>3</v>
      </c>
      <c r="D58" s="1" t="s">
        <v>5</v>
      </c>
      <c r="E58" s="1">
        <v>2021</v>
      </c>
      <c r="F58" s="1">
        <v>3</v>
      </c>
      <c r="G58" s="1">
        <v>184.15</v>
      </c>
    </row>
    <row r="59" spans="1:7" x14ac:dyDescent="0.25">
      <c r="A59" s="1" t="s">
        <v>12</v>
      </c>
      <c r="B59" s="1" t="s">
        <v>22</v>
      </c>
      <c r="C59" s="1" t="s">
        <v>6</v>
      </c>
      <c r="D59" s="1"/>
      <c r="E59" s="1">
        <v>2021</v>
      </c>
      <c r="F59" s="1">
        <v>1</v>
      </c>
      <c r="G59" s="1">
        <v>37.72</v>
      </c>
    </row>
    <row r="60" spans="1:7" x14ac:dyDescent="0.25">
      <c r="A60" s="1" t="s">
        <v>12</v>
      </c>
      <c r="B60" s="1" t="s">
        <v>22</v>
      </c>
      <c r="C60" s="1" t="s">
        <v>6</v>
      </c>
      <c r="D60" s="1"/>
      <c r="E60" s="1">
        <v>2021</v>
      </c>
      <c r="F60" s="1">
        <v>2</v>
      </c>
      <c r="G60" s="1">
        <v>48.79</v>
      </c>
    </row>
    <row r="61" spans="1:7" x14ac:dyDescent="0.25">
      <c r="A61" s="1" t="s">
        <v>12</v>
      </c>
      <c r="B61" s="1" t="s">
        <v>22</v>
      </c>
      <c r="C61" s="1" t="s">
        <v>6</v>
      </c>
      <c r="D61" s="1"/>
      <c r="E61" s="1">
        <v>2021</v>
      </c>
      <c r="F61" s="1">
        <v>3</v>
      </c>
      <c r="G61" s="1">
        <v>56.67</v>
      </c>
    </row>
    <row r="62" spans="1:7" x14ac:dyDescent="0.25">
      <c r="A62" s="1" t="s">
        <v>13</v>
      </c>
      <c r="B62" s="1" t="s">
        <v>22</v>
      </c>
      <c r="C62" s="1" t="s">
        <v>7</v>
      </c>
      <c r="D62" s="1"/>
      <c r="E62" s="1">
        <v>2021</v>
      </c>
      <c r="F62" s="1">
        <v>1</v>
      </c>
      <c r="G62" s="1">
        <v>29.8</v>
      </c>
    </row>
    <row r="63" spans="1:7" x14ac:dyDescent="0.25">
      <c r="A63" s="1" t="s">
        <v>13</v>
      </c>
      <c r="B63" s="1" t="s">
        <v>22</v>
      </c>
      <c r="C63" s="1" t="s">
        <v>7</v>
      </c>
      <c r="D63" s="1"/>
      <c r="E63" s="1">
        <v>2021</v>
      </c>
      <c r="F63" s="1">
        <v>2</v>
      </c>
      <c r="G63" s="1">
        <v>57.14</v>
      </c>
    </row>
    <row r="64" spans="1:7" x14ac:dyDescent="0.25">
      <c r="A64" s="1" t="s">
        <v>13</v>
      </c>
      <c r="B64" s="1" t="s">
        <v>22</v>
      </c>
      <c r="C64" s="1" t="s">
        <v>7</v>
      </c>
      <c r="D64" s="1"/>
      <c r="E64" s="1">
        <v>2021</v>
      </c>
      <c r="F64" s="1">
        <v>3</v>
      </c>
      <c r="G64" s="1">
        <v>51.7</v>
      </c>
    </row>
    <row r="65" spans="1:7" x14ac:dyDescent="0.25">
      <c r="A65" s="1" t="s">
        <v>13</v>
      </c>
      <c r="B65" s="1" t="s">
        <v>22</v>
      </c>
      <c r="C65" s="1" t="s">
        <v>3</v>
      </c>
      <c r="D65" s="1" t="s">
        <v>4</v>
      </c>
      <c r="E65" s="1">
        <v>2021</v>
      </c>
      <c r="F65" s="1">
        <v>1</v>
      </c>
      <c r="G65" s="1">
        <v>231.27</v>
      </c>
    </row>
    <row r="66" spans="1:7" x14ac:dyDescent="0.25">
      <c r="A66" s="1" t="s">
        <v>13</v>
      </c>
      <c r="B66" s="1" t="s">
        <v>22</v>
      </c>
      <c r="C66" s="1" t="s">
        <v>3</v>
      </c>
      <c r="D66" s="1" t="s">
        <v>5</v>
      </c>
      <c r="E66" s="1">
        <v>2021</v>
      </c>
      <c r="F66" s="1">
        <v>1</v>
      </c>
      <c r="G66" s="1">
        <v>250.32</v>
      </c>
    </row>
    <row r="67" spans="1:7" x14ac:dyDescent="0.25">
      <c r="A67" s="1" t="s">
        <v>13</v>
      </c>
      <c r="B67" s="1" t="s">
        <v>22</v>
      </c>
      <c r="C67" s="1" t="s">
        <v>3</v>
      </c>
      <c r="D67" s="1" t="s">
        <v>4</v>
      </c>
      <c r="E67" s="1">
        <v>2021</v>
      </c>
      <c r="F67" s="1">
        <v>2</v>
      </c>
      <c r="G67" s="1">
        <v>269.39999999999998</v>
      </c>
    </row>
    <row r="68" spans="1:7" x14ac:dyDescent="0.25">
      <c r="A68" s="1" t="s">
        <v>13</v>
      </c>
      <c r="B68" s="1" t="s">
        <v>22</v>
      </c>
      <c r="C68" s="1" t="s">
        <v>3</v>
      </c>
      <c r="D68" s="1" t="s">
        <v>5</v>
      </c>
      <c r="E68" s="1">
        <v>2021</v>
      </c>
      <c r="F68" s="1">
        <v>2</v>
      </c>
      <c r="G68" s="1">
        <v>296.60000000000002</v>
      </c>
    </row>
    <row r="69" spans="1:7" x14ac:dyDescent="0.25">
      <c r="A69" s="1" t="s">
        <v>13</v>
      </c>
      <c r="B69" s="1" t="s">
        <v>22</v>
      </c>
      <c r="C69" s="1" t="s">
        <v>3</v>
      </c>
      <c r="D69" s="1" t="s">
        <v>4</v>
      </c>
      <c r="E69" s="1">
        <v>2021</v>
      </c>
      <c r="F69" s="1">
        <v>3</v>
      </c>
      <c r="G69" s="1">
        <v>443.55</v>
      </c>
    </row>
    <row r="70" spans="1:7" x14ac:dyDescent="0.25">
      <c r="A70" s="1" t="s">
        <v>13</v>
      </c>
      <c r="B70" s="1" t="s">
        <v>22</v>
      </c>
      <c r="C70" s="1" t="s">
        <v>3</v>
      </c>
      <c r="D70" s="1" t="s">
        <v>5</v>
      </c>
      <c r="E70" s="1">
        <v>2021</v>
      </c>
      <c r="F70" s="1">
        <v>3</v>
      </c>
      <c r="G70" s="1">
        <v>266.67</v>
      </c>
    </row>
    <row r="71" spans="1:7" x14ac:dyDescent="0.25">
      <c r="A71" s="1" t="s">
        <v>13</v>
      </c>
      <c r="B71" s="1" t="s">
        <v>22</v>
      </c>
      <c r="C71" s="1" t="s">
        <v>6</v>
      </c>
      <c r="D71" s="1"/>
      <c r="E71" s="1">
        <v>2021</v>
      </c>
      <c r="F71" s="1">
        <v>1</v>
      </c>
      <c r="G71" s="1">
        <v>59.73</v>
      </c>
    </row>
    <row r="72" spans="1:7" x14ac:dyDescent="0.25">
      <c r="A72" s="1" t="s">
        <v>13</v>
      </c>
      <c r="B72" s="1" t="s">
        <v>22</v>
      </c>
      <c r="C72" s="1" t="s">
        <v>6</v>
      </c>
      <c r="D72" s="1"/>
      <c r="E72" s="1">
        <v>2021</v>
      </c>
      <c r="F72" s="1">
        <v>2</v>
      </c>
      <c r="G72" s="1">
        <v>97.97</v>
      </c>
    </row>
    <row r="73" spans="1:7" x14ac:dyDescent="0.25">
      <c r="A73" s="1" t="s">
        <v>13</v>
      </c>
      <c r="B73" s="1" t="s">
        <v>22</v>
      </c>
      <c r="C73" s="1" t="s">
        <v>6</v>
      </c>
      <c r="D73" s="1"/>
      <c r="E73" s="1">
        <v>2021</v>
      </c>
      <c r="F73" s="1">
        <v>3</v>
      </c>
      <c r="G73" s="1">
        <v>73.459999999999994</v>
      </c>
    </row>
    <row r="74" spans="1:7" x14ac:dyDescent="0.25">
      <c r="A74" s="1" t="s">
        <v>14</v>
      </c>
      <c r="B74" s="1" t="s">
        <v>22</v>
      </c>
      <c r="C74" s="1" t="s">
        <v>7</v>
      </c>
      <c r="D74" s="1"/>
      <c r="E74" s="1">
        <v>2021</v>
      </c>
      <c r="F74" s="1">
        <v>1</v>
      </c>
      <c r="G74" s="1">
        <v>46.8</v>
      </c>
    </row>
    <row r="75" spans="1:7" x14ac:dyDescent="0.25">
      <c r="A75" s="1" t="s">
        <v>14</v>
      </c>
      <c r="B75" s="1" t="s">
        <v>22</v>
      </c>
      <c r="C75" s="1" t="s">
        <v>7</v>
      </c>
      <c r="D75" s="1"/>
      <c r="E75" s="1">
        <v>2021</v>
      </c>
      <c r="F75" s="1">
        <v>2</v>
      </c>
      <c r="G75" s="1">
        <v>59.88</v>
      </c>
    </row>
    <row r="76" spans="1:7" x14ac:dyDescent="0.25">
      <c r="A76" s="1" t="s">
        <v>14</v>
      </c>
      <c r="B76" s="1" t="s">
        <v>22</v>
      </c>
      <c r="C76" s="1" t="s">
        <v>7</v>
      </c>
      <c r="D76" s="1"/>
      <c r="E76" s="1">
        <v>2021</v>
      </c>
      <c r="F76" s="1">
        <v>3</v>
      </c>
      <c r="G76" s="1">
        <v>72.72</v>
      </c>
    </row>
    <row r="77" spans="1:7" x14ac:dyDescent="0.25">
      <c r="A77" s="1" t="s">
        <v>14</v>
      </c>
      <c r="B77" s="1" t="s">
        <v>22</v>
      </c>
      <c r="C77" s="1" t="s">
        <v>3</v>
      </c>
      <c r="D77" s="1" t="s">
        <v>4</v>
      </c>
      <c r="E77" s="1">
        <v>2021</v>
      </c>
      <c r="F77" s="1">
        <v>1</v>
      </c>
      <c r="G77" s="1">
        <v>367.87</v>
      </c>
    </row>
    <row r="78" spans="1:7" x14ac:dyDescent="0.25">
      <c r="A78" s="1" t="s">
        <v>14</v>
      </c>
      <c r="B78" s="1" t="s">
        <v>22</v>
      </c>
      <c r="C78" s="1" t="s">
        <v>3</v>
      </c>
      <c r="D78" s="1" t="s">
        <v>5</v>
      </c>
      <c r="E78" s="1">
        <v>2021</v>
      </c>
      <c r="F78" s="1">
        <v>1</v>
      </c>
      <c r="G78" s="1">
        <v>397.82</v>
      </c>
    </row>
    <row r="79" spans="1:7" x14ac:dyDescent="0.25">
      <c r="A79" s="1" t="s">
        <v>14</v>
      </c>
      <c r="B79" s="1" t="s">
        <v>22</v>
      </c>
      <c r="C79" s="1" t="s">
        <v>3</v>
      </c>
      <c r="D79" s="1" t="s">
        <v>4</v>
      </c>
      <c r="E79" s="1">
        <v>2021</v>
      </c>
      <c r="F79" s="1">
        <v>2</v>
      </c>
      <c r="G79" s="1">
        <v>487.68</v>
      </c>
    </row>
    <row r="80" spans="1:7" x14ac:dyDescent="0.25">
      <c r="A80" s="1" t="s">
        <v>14</v>
      </c>
      <c r="B80" s="1" t="s">
        <v>22</v>
      </c>
      <c r="C80" s="1" t="s">
        <v>3</v>
      </c>
      <c r="D80" s="1" t="s">
        <v>5</v>
      </c>
      <c r="E80" s="1">
        <v>2021</v>
      </c>
      <c r="F80" s="1">
        <v>2</v>
      </c>
      <c r="G80" s="1">
        <v>517.64</v>
      </c>
    </row>
    <row r="81" spans="1:7" x14ac:dyDescent="0.25">
      <c r="A81" s="1" t="s">
        <v>14</v>
      </c>
      <c r="B81" s="1" t="s">
        <v>22</v>
      </c>
      <c r="C81" s="1" t="s">
        <v>3</v>
      </c>
      <c r="D81" s="1" t="s">
        <v>4</v>
      </c>
      <c r="E81" s="1">
        <v>2021</v>
      </c>
      <c r="F81" s="1">
        <v>3</v>
      </c>
      <c r="G81" s="1">
        <v>491.96</v>
      </c>
    </row>
    <row r="82" spans="1:7" x14ac:dyDescent="0.25">
      <c r="A82" s="1" t="s">
        <v>14</v>
      </c>
      <c r="B82" s="1" t="s">
        <v>22</v>
      </c>
      <c r="C82" s="1" t="s">
        <v>3</v>
      </c>
      <c r="D82" s="1" t="s">
        <v>5</v>
      </c>
      <c r="E82" s="1">
        <v>2021</v>
      </c>
      <c r="F82" s="1">
        <v>3</v>
      </c>
      <c r="G82" s="1">
        <v>440.64</v>
      </c>
    </row>
    <row r="83" spans="1:7" x14ac:dyDescent="0.25">
      <c r="A83" s="1" t="s">
        <v>14</v>
      </c>
      <c r="B83" s="1" t="s">
        <v>22</v>
      </c>
      <c r="C83" s="1" t="s">
        <v>6</v>
      </c>
      <c r="D83" s="1"/>
      <c r="E83" s="1">
        <v>2021</v>
      </c>
      <c r="F83" s="1">
        <v>1</v>
      </c>
      <c r="G83" s="1">
        <v>85.31</v>
      </c>
    </row>
    <row r="84" spans="1:7" x14ac:dyDescent="0.25">
      <c r="A84" s="1" t="s">
        <v>14</v>
      </c>
      <c r="B84" s="1" t="s">
        <v>22</v>
      </c>
      <c r="C84" s="1" t="s">
        <v>6</v>
      </c>
      <c r="D84" s="1"/>
      <c r="E84" s="1">
        <v>2021</v>
      </c>
      <c r="F84" s="1">
        <v>2</v>
      </c>
      <c r="G84" s="1">
        <v>115.51</v>
      </c>
    </row>
    <row r="85" spans="1:7" x14ac:dyDescent="0.25">
      <c r="A85" s="1" t="s">
        <v>14</v>
      </c>
      <c r="B85" s="1" t="s">
        <v>22</v>
      </c>
      <c r="C85" s="1" t="s">
        <v>6</v>
      </c>
      <c r="D85" s="1"/>
      <c r="E85" s="1">
        <v>2021</v>
      </c>
      <c r="F85" s="1">
        <v>3</v>
      </c>
      <c r="G85" s="1">
        <v>136.9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/>
  </sheetViews>
  <sheetFormatPr defaultRowHeight="15" x14ac:dyDescent="0.25"/>
  <cols>
    <col min="1" max="1" width="18.28515625" customWidth="1"/>
    <col min="2" max="2" width="15" customWidth="1"/>
    <col min="3" max="3" width="20.28515625" customWidth="1"/>
    <col min="4" max="4" width="17.5703125" customWidth="1"/>
    <col min="5" max="5" width="18.85546875" bestFit="1" customWidth="1"/>
    <col min="6" max="6" width="17.5703125" bestFit="1" customWidth="1"/>
    <col min="7" max="7" width="18.85546875" bestFit="1" customWidth="1"/>
    <col min="8" max="8" width="23.42578125" bestFit="1" customWidth="1"/>
    <col min="9" max="9" width="24.7109375" bestFit="1" customWidth="1"/>
  </cols>
  <sheetData>
    <row r="3" spans="1:3" x14ac:dyDescent="0.25">
      <c r="A3" s="24" t="s">
        <v>30</v>
      </c>
      <c r="B3" t="s">
        <v>34</v>
      </c>
      <c r="C3" t="s">
        <v>35</v>
      </c>
    </row>
    <row r="4" spans="1:3" x14ac:dyDescent="0.25">
      <c r="A4" s="25" t="s">
        <v>8</v>
      </c>
      <c r="B4" s="29">
        <v>1646.31</v>
      </c>
      <c r="C4" s="29">
        <v>6494</v>
      </c>
    </row>
    <row r="5" spans="1:3" x14ac:dyDescent="0.25">
      <c r="A5" s="25" t="s">
        <v>9</v>
      </c>
      <c r="B5" s="29">
        <v>2183.37</v>
      </c>
      <c r="C5" s="29">
        <v>8851</v>
      </c>
    </row>
    <row r="6" spans="1:3" x14ac:dyDescent="0.25">
      <c r="A6" s="25" t="s">
        <v>10</v>
      </c>
      <c r="B6" s="29">
        <v>2067.06</v>
      </c>
      <c r="C6" s="29">
        <v>7866</v>
      </c>
    </row>
    <row r="7" spans="1:3" x14ac:dyDescent="0.25">
      <c r="A7" s="25" t="s">
        <v>11</v>
      </c>
      <c r="B7" s="29">
        <v>2339.69</v>
      </c>
      <c r="C7" s="29">
        <v>9969</v>
      </c>
    </row>
    <row r="8" spans="1:3" x14ac:dyDescent="0.25">
      <c r="A8" s="25" t="s">
        <v>12</v>
      </c>
      <c r="B8" s="29">
        <v>1425.84</v>
      </c>
      <c r="C8" s="29">
        <v>4014</v>
      </c>
    </row>
    <row r="9" spans="1:3" x14ac:dyDescent="0.25">
      <c r="A9" s="25" t="s">
        <v>13</v>
      </c>
      <c r="B9" s="29">
        <v>2127.61</v>
      </c>
      <c r="C9" s="29">
        <v>8225</v>
      </c>
    </row>
    <row r="10" spans="1:3" x14ac:dyDescent="0.25">
      <c r="A10" s="25" t="s">
        <v>14</v>
      </c>
      <c r="B10" s="29">
        <v>3220.73</v>
      </c>
      <c r="C10" s="29">
        <v>12133</v>
      </c>
    </row>
    <row r="11" spans="1:3" x14ac:dyDescent="0.25">
      <c r="A11" s="25" t="s">
        <v>31</v>
      </c>
      <c r="B11" s="29">
        <v>15010.61</v>
      </c>
      <c r="C11" s="29">
        <v>57552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5"/>
  <cols>
    <col min="1" max="1" width="15.85546875" bestFit="1" customWidth="1"/>
    <col min="2" max="2" width="11.7109375" bestFit="1" customWidth="1"/>
  </cols>
  <sheetData>
    <row r="1" spans="1:2" x14ac:dyDescent="0.25">
      <c r="A1" s="1" t="s">
        <v>2</v>
      </c>
      <c r="B1" s="1" t="s">
        <v>33</v>
      </c>
    </row>
    <row r="2" spans="1:2" x14ac:dyDescent="0.25">
      <c r="A2" s="1" t="s">
        <v>8</v>
      </c>
      <c r="B2" s="1">
        <v>6494</v>
      </c>
    </row>
    <row r="3" spans="1:2" x14ac:dyDescent="0.25">
      <c r="A3" s="1" t="s">
        <v>9</v>
      </c>
      <c r="B3" s="1">
        <v>8851</v>
      </c>
    </row>
    <row r="4" spans="1:2" x14ac:dyDescent="0.25">
      <c r="A4" s="1" t="s">
        <v>10</v>
      </c>
      <c r="B4" s="1">
        <v>7866</v>
      </c>
    </row>
    <row r="5" spans="1:2" x14ac:dyDescent="0.25">
      <c r="A5" s="1" t="s">
        <v>11</v>
      </c>
      <c r="B5" s="1">
        <v>9969</v>
      </c>
    </row>
    <row r="6" spans="1:2" x14ac:dyDescent="0.25">
      <c r="A6" s="1" t="s">
        <v>12</v>
      </c>
      <c r="B6" s="1">
        <v>4014</v>
      </c>
    </row>
    <row r="7" spans="1:2" x14ac:dyDescent="0.25">
      <c r="A7" s="1" t="s">
        <v>13</v>
      </c>
      <c r="B7" s="1">
        <v>8225</v>
      </c>
    </row>
    <row r="8" spans="1:2" x14ac:dyDescent="0.25">
      <c r="A8" s="1" t="s">
        <v>14</v>
      </c>
      <c r="B8" s="1">
        <v>12133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1" width="6.140625" bestFit="1" customWidth="1"/>
    <col min="2" max="2" width="17.85546875" bestFit="1" customWidth="1"/>
  </cols>
  <sheetData>
    <row r="1" spans="1:2" x14ac:dyDescent="0.25">
      <c r="A1" s="1" t="s">
        <v>36</v>
      </c>
      <c r="B1" s="1" t="s">
        <v>37</v>
      </c>
    </row>
    <row r="2" spans="1:2" x14ac:dyDescent="0.25">
      <c r="A2" s="1" t="s">
        <v>38</v>
      </c>
      <c r="B2" s="1">
        <v>57552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opLeftCell="A3" workbookViewId="0">
      <selection activeCell="Q13" sqref="Q13"/>
    </sheetView>
  </sheetViews>
  <sheetFormatPr defaultRowHeight="15" x14ac:dyDescent="0.25"/>
  <cols>
    <col min="1" max="1" width="18.28515625" bestFit="1" customWidth="1"/>
    <col min="2" max="2" width="9.140625" customWidth="1"/>
    <col min="3" max="3" width="21.42578125" customWidth="1"/>
  </cols>
  <sheetData>
    <row r="3" spans="1:3" x14ac:dyDescent="0.25">
      <c r="A3" s="24" t="s">
        <v>30</v>
      </c>
      <c r="B3" t="s">
        <v>17</v>
      </c>
      <c r="C3" t="s">
        <v>41</v>
      </c>
    </row>
    <row r="4" spans="1:3" x14ac:dyDescent="0.25">
      <c r="A4" s="25">
        <v>1</v>
      </c>
      <c r="B4" s="29">
        <v>3978.2</v>
      </c>
      <c r="C4" s="29">
        <v>4604.16</v>
      </c>
    </row>
    <row r="5" spans="1:3" x14ac:dyDescent="0.25">
      <c r="A5" s="25">
        <v>2</v>
      </c>
      <c r="B5" s="29">
        <v>5518.79</v>
      </c>
      <c r="C5" s="29">
        <v>4604.16</v>
      </c>
    </row>
    <row r="6" spans="1:3" x14ac:dyDescent="0.25">
      <c r="A6" s="25">
        <v>3</v>
      </c>
      <c r="B6" s="29">
        <v>5513.62</v>
      </c>
      <c r="C6" s="29">
        <v>4604.16</v>
      </c>
    </row>
    <row r="7" spans="1:3" x14ac:dyDescent="0.25">
      <c r="A7" s="25">
        <v>4</v>
      </c>
      <c r="B7" s="29"/>
      <c r="C7" s="29">
        <v>4604.16</v>
      </c>
    </row>
    <row r="8" spans="1:3" x14ac:dyDescent="0.25">
      <c r="A8" s="25">
        <v>5</v>
      </c>
      <c r="B8" s="29"/>
      <c r="C8" s="29">
        <v>4604.16</v>
      </c>
    </row>
    <row r="9" spans="1:3" x14ac:dyDescent="0.25">
      <c r="A9" s="25">
        <v>6</v>
      </c>
      <c r="B9" s="29"/>
      <c r="C9" s="29">
        <v>4604.16</v>
      </c>
    </row>
    <row r="10" spans="1:3" x14ac:dyDescent="0.25">
      <c r="A10" s="25">
        <v>7</v>
      </c>
      <c r="B10" s="29"/>
      <c r="C10" s="29">
        <v>4604.16</v>
      </c>
    </row>
    <row r="11" spans="1:3" x14ac:dyDescent="0.25">
      <c r="A11" s="25">
        <v>8</v>
      </c>
      <c r="B11" s="29"/>
      <c r="C11" s="29">
        <v>3453.12</v>
      </c>
    </row>
    <row r="12" spans="1:3" x14ac:dyDescent="0.25">
      <c r="A12" s="25">
        <v>9</v>
      </c>
      <c r="B12" s="29"/>
      <c r="C12" s="29">
        <v>4604.16</v>
      </c>
    </row>
    <row r="13" spans="1:3" x14ac:dyDescent="0.25">
      <c r="A13" s="25">
        <v>10</v>
      </c>
      <c r="B13" s="29"/>
      <c r="C13" s="29">
        <v>4604.16</v>
      </c>
    </row>
    <row r="14" spans="1:3" x14ac:dyDescent="0.25">
      <c r="A14" s="25">
        <v>11</v>
      </c>
      <c r="B14" s="29"/>
      <c r="C14" s="29">
        <v>4604.16</v>
      </c>
    </row>
    <row r="15" spans="1:3" x14ac:dyDescent="0.25">
      <c r="A15" s="25">
        <v>12</v>
      </c>
      <c r="B15" s="29"/>
      <c r="C15" s="29">
        <v>8057.2800000000007</v>
      </c>
    </row>
    <row r="16" spans="1:3" x14ac:dyDescent="0.25">
      <c r="A16" s="25" t="s">
        <v>31</v>
      </c>
      <c r="B16" s="29">
        <v>15010.61</v>
      </c>
      <c r="C16" s="29">
        <v>57552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3"/>
    </sheetView>
  </sheetViews>
  <sheetFormatPr defaultRowHeight="15" x14ac:dyDescent="0.25"/>
  <cols>
    <col min="1" max="1" width="8.28515625" bestFit="1" customWidth="1"/>
    <col min="2" max="2" width="24" bestFit="1" customWidth="1"/>
  </cols>
  <sheetData>
    <row r="1" spans="1:2" x14ac:dyDescent="0.25">
      <c r="A1" s="1" t="s">
        <v>0</v>
      </c>
      <c r="B1" s="1" t="s">
        <v>39</v>
      </c>
    </row>
    <row r="2" spans="1:2" x14ac:dyDescent="0.25">
      <c r="A2" s="1">
        <v>1</v>
      </c>
      <c r="B2" s="1">
        <v>4604.16</v>
      </c>
    </row>
    <row r="3" spans="1:2" x14ac:dyDescent="0.25">
      <c r="A3" s="1">
        <v>2</v>
      </c>
      <c r="B3" s="1">
        <v>4604.16</v>
      </c>
    </row>
    <row r="4" spans="1:2" x14ac:dyDescent="0.25">
      <c r="A4" s="1">
        <v>3</v>
      </c>
      <c r="B4" s="1">
        <v>4604.16</v>
      </c>
    </row>
    <row r="5" spans="1:2" x14ac:dyDescent="0.25">
      <c r="A5" s="1">
        <v>4</v>
      </c>
      <c r="B5" s="1">
        <v>4604.16</v>
      </c>
    </row>
    <row r="6" spans="1:2" x14ac:dyDescent="0.25">
      <c r="A6" s="1">
        <v>5</v>
      </c>
      <c r="B6" s="1">
        <v>4604.16</v>
      </c>
    </row>
    <row r="7" spans="1:2" x14ac:dyDescent="0.25">
      <c r="A7" s="1">
        <v>6</v>
      </c>
      <c r="B7" s="1">
        <v>4604.16</v>
      </c>
    </row>
    <row r="8" spans="1:2" x14ac:dyDescent="0.25">
      <c r="A8" s="1">
        <v>7</v>
      </c>
      <c r="B8" s="1">
        <v>4604.16</v>
      </c>
    </row>
    <row r="9" spans="1:2" x14ac:dyDescent="0.25">
      <c r="A9" s="1">
        <v>8</v>
      </c>
      <c r="B9" s="1">
        <v>3453.12</v>
      </c>
    </row>
    <row r="10" spans="1:2" x14ac:dyDescent="0.25">
      <c r="A10" s="1">
        <v>9</v>
      </c>
      <c r="B10" s="1">
        <v>4604.16</v>
      </c>
    </row>
    <row r="11" spans="1:2" x14ac:dyDescent="0.25">
      <c r="A11" s="1">
        <v>10</v>
      </c>
      <c r="B11" s="1">
        <v>4604.16</v>
      </c>
    </row>
    <row r="12" spans="1:2" x14ac:dyDescent="0.25">
      <c r="A12" s="1">
        <v>11</v>
      </c>
      <c r="B12" s="1">
        <v>4604.16</v>
      </c>
    </row>
    <row r="13" spans="1:2" x14ac:dyDescent="0.25">
      <c r="A13" s="1">
        <v>12</v>
      </c>
      <c r="B13" s="1">
        <v>8057.2800000000007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4F1F1C-778B-4502-9075-3950030891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report</vt:lpstr>
      <vt:lpstr>pvt</vt:lpstr>
      <vt:lpstr>mensilizzazione</vt:lpstr>
      <vt:lpstr>obiettivi</vt:lpstr>
      <vt:lpstr>veduto</vt:lpstr>
      <vt:lpstr>pvt_struttura</vt:lpstr>
      <vt:lpstr>obiettivi_raggrupp</vt:lpstr>
      <vt:lpstr>obiettivo_tot</vt:lpstr>
      <vt:lpstr>gr_pivot</vt:lpstr>
      <vt:lpstr>obiettivo_mens</vt:lpstr>
    </vt:vector>
  </TitlesOfParts>
  <Company>blueSite.it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Spera Andrea</dc:creator>
  <cp:lastModifiedBy>Spera Andrea</cp:lastModifiedBy>
  <dcterms:created xsi:type="dcterms:W3CDTF">2021-02-23T13:30:00Z</dcterms:created>
  <dcterms:modified xsi:type="dcterms:W3CDTF">2021-02-24T14:11:14Z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Report.xlsx</vt:lpwstr>
  </property>
</Properties>
</file>